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OPĆI DIO" sheetId="1" r:id="rId1"/>
    <sheet name="PLAN PRIHODA" sheetId="2" r:id="rId2"/>
    <sheet name="RASHODI I IZDACI" sheetId="3" r:id="rId3"/>
  </sheets>
  <definedNames>
    <definedName name="_xlnm.Print_Titles" localSheetId="1">'PLAN PRIHODA'!$1:$1</definedName>
    <definedName name="_xlnm.Print_Area" localSheetId="0">'OPĆI DIO'!$A$1:$I$28</definedName>
    <definedName name="_xlnm.Print_Area" localSheetId="1">'PLAN PRIHODA'!$A$1:$P$19</definedName>
  </definedNames>
  <calcPr fullCalcOnLoad="1"/>
</workbook>
</file>

<file path=xl/sharedStrings.xml><?xml version="1.0" encoding="utf-8"?>
<sst xmlns="http://schemas.openxmlformats.org/spreadsheetml/2006/main" count="195" uniqueCount="104">
  <si>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</si>
  <si>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</si>
  <si>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</si>
  <si>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</si>
  <si>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</si>
  <si>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</si>
  <si>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</si>
  <si>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</si>
  <si>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</si>
  <si>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</si>
  <si>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</si>
  <si>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</si>
  <si>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</si>
  <si>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</si>
  <si>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</si>
  <si>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</si>
  <si>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</si>
  <si>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</si>
  <si>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</si>
  <si>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</si>
  <si>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</si>
  <si>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</si>
  <si>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</si>
  <si>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</si>
  <si>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</si>
  <si>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</si>
  <si>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</si>
  <si>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</si>
  <si>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</si>
  <si>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</si>
  <si>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</si>
  <si>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</si>
  <si>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</si>
  <si>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</si>
  <si>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</si>
  <si>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</si>
  <si>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</si>
  <si>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</si>
  <si>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</si>
  <si>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</si>
  <si>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</si>
  <si>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DJEČJI VRTIĆ OGLEDALCE</t>
  </si>
  <si>
    <t>Program: Redovni rad vrtića</t>
  </si>
  <si>
    <t>Postrojenja i oprema</t>
  </si>
  <si>
    <t>Rashodi za nabavu proizvedene dugotrajne imovine</t>
  </si>
  <si>
    <t>ČLANAK 1</t>
  </si>
  <si>
    <t>Povećanje/Smanjenje</t>
  </si>
  <si>
    <t>POVEĆANJE/SMANJENJE</t>
  </si>
  <si>
    <t>RASHODI I IZDACI</t>
  </si>
  <si>
    <t xml:space="preserve">Povećanje/smanjenje </t>
  </si>
  <si>
    <t>Novi plan</t>
  </si>
  <si>
    <t>1.1.</t>
  </si>
  <si>
    <t>OPĆI PRIHODI I PRIMICI</t>
  </si>
  <si>
    <t>4.4.</t>
  </si>
  <si>
    <t>PRIHODI ZA POSEBNE NAMJENE</t>
  </si>
  <si>
    <t>VLASTITI PRIHOD</t>
  </si>
  <si>
    <t>3.2</t>
  </si>
  <si>
    <t>Predsjednik Upravnog vijeća</t>
  </si>
  <si>
    <t>Damir Matković mag., iur., v.r.</t>
  </si>
  <si>
    <t xml:space="preserve">Temeljem članka 35. Zakona o predškolskom odgoju i obrazovanju i članka 50. Statuta Dječjeg vrtića Ogledalce </t>
  </si>
  <si>
    <t>donijelo je</t>
  </si>
  <si>
    <t>Naziv aktivnosti: Opći rashodi vezani za rad vrtića</t>
  </si>
  <si>
    <t>5.7</t>
  </si>
  <si>
    <t>TEKUĆE POMOĆI OD IZVANPRORAČUNSKIH KORISNIKA</t>
  </si>
  <si>
    <t>Rashodi poslovanja</t>
  </si>
  <si>
    <t>31</t>
  </si>
  <si>
    <t>311</t>
  </si>
  <si>
    <t>313</t>
  </si>
  <si>
    <t>32</t>
  </si>
  <si>
    <t>321</t>
  </si>
  <si>
    <t>Odluka stupa na snagu osmog dana od dana objave na Oglasnoj ploči DV "Ogledalce" Ernestinovo</t>
  </si>
  <si>
    <t>Financijski plan Dječjeg vrtića Ogledalce za 2022. i projekcijama za 2023. i 2024. godinu u članku 1. mijenjaju se planirani iznosi za 2022. godinu kako slijedi:</t>
  </si>
  <si>
    <t>Plan za 2022.</t>
  </si>
  <si>
    <t>Novi plan za 2022.</t>
  </si>
  <si>
    <t xml:space="preserve">Ernestinovo, </t>
  </si>
  <si>
    <t>Rashodi za nabavu nefinancijske imovine</t>
  </si>
  <si>
    <t>Program Obiteljski sklad kroz produljeni rad</t>
  </si>
  <si>
    <t>Naziv aktivnosti: Osiguranje usluga za program ranog i predškolskog odgoja i obrazovanja</t>
  </si>
  <si>
    <t>1.4.</t>
  </si>
  <si>
    <t>OPĆI PRIHODI I PRIMICI - PK EU</t>
  </si>
  <si>
    <t>3</t>
  </si>
  <si>
    <t>1.5.</t>
  </si>
  <si>
    <t>OPĆI PRIHODI I PRIMICI - PK DP</t>
  </si>
  <si>
    <t>Rahodi za zaposlene</t>
  </si>
  <si>
    <t>Naziv aktivnosti: Promidžba i vidljivost</t>
  </si>
  <si>
    <t>OPĆI PRIHODI I PRIMICI-PK EU</t>
  </si>
  <si>
    <t>Naziv aktivnosti: Upravljanje projektom i administracija</t>
  </si>
  <si>
    <t>OPĆI PRIHODI PRIMICI - PK EU</t>
  </si>
  <si>
    <t>322</t>
  </si>
  <si>
    <t>329</t>
  </si>
  <si>
    <t>4</t>
  </si>
  <si>
    <t>42</t>
  </si>
  <si>
    <t>422</t>
  </si>
  <si>
    <t>PLAN ZA 2022.</t>
  </si>
  <si>
    <t xml:space="preserve">NOVI PLAN ZA 2022. </t>
  </si>
  <si>
    <t>PLAN ZA 2022</t>
  </si>
  <si>
    <t>NOVI PLAN ZA 2022.</t>
  </si>
  <si>
    <t>Predškolsko obrazovanje</t>
  </si>
  <si>
    <t>0911</t>
  </si>
  <si>
    <t>Ukupno prihodi i primici za 2022.</t>
  </si>
  <si>
    <r>
      <t xml:space="preserve">                 </t>
    </r>
    <r>
      <rPr>
        <sz val="10"/>
        <color indexed="8"/>
        <rFont val="Arial"/>
        <family val="2"/>
      </rPr>
      <t xml:space="preserve"> KLASA: 400-02/22-01/1</t>
    </r>
  </si>
  <si>
    <t>URBROJ:2158-109-02-22-1</t>
  </si>
  <si>
    <t xml:space="preserve">Ernestinovo, Upravno vijeće na svojoj     24  . sjednici održanoj 23. ožujka  2022. godine </t>
  </si>
  <si>
    <t xml:space="preserve"> ODLUKA O I. IZMJENAMA I DOPUNAMA FINANCIJSKOG PLANA ZA 2022. GODINU S PROJEKCIJAMA ZA 2023. I 2024.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</si>
</sst>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  <numFmt numFmtId="180" formatCode="#,##0.00\ &quot;kn&quot;;[Red]#,##0.00\ &quot;kn&quot;"/>
    <numFmt numFmtId="181" formatCode="#,##0.00\ &quot;kn&quot;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5"/>
      <name val="Arial"/>
      <family val="2"/>
    </font>
    <font>
      <sz val="13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20" xfId="0" applyFont="1" applyBorder="1" applyAlignment="1" quotePrefix="1">
      <alignment horizontal="left" vertical="center" wrapText="1"/>
    </xf>
    <xf numFmtId="0" fontId="27" fillId="0" borderId="20" xfId="0" applyFont="1" applyBorder="1" applyAlignment="1" quotePrefix="1">
      <alignment horizontal="center" vertical="center" wrapText="1"/>
    </xf>
    <xf numFmtId="0" fontId="24" fillId="0" borderId="20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23" xfId="0" applyNumberFormat="1" applyFont="1" applyFill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center" wrapText="1"/>
    </xf>
    <xf numFmtId="3" fontId="32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4" fontId="31" fillId="7" borderId="21" xfId="0" applyNumberFormat="1" applyFont="1" applyFill="1" applyBorder="1" applyAlignment="1">
      <alignment horizontal="right"/>
    </xf>
    <xf numFmtId="4" fontId="31" fillId="0" borderId="21" xfId="0" applyNumberFormat="1" applyFont="1" applyFill="1" applyBorder="1" applyAlignment="1">
      <alignment horizontal="right"/>
    </xf>
    <xf numFmtId="4" fontId="34" fillId="7" borderId="24" xfId="0" applyNumberFormat="1" applyFont="1" applyFill="1" applyBorder="1" applyAlignment="1">
      <alignment horizontal="left"/>
    </xf>
    <xf numFmtId="4" fontId="21" fillId="7" borderId="20" xfId="0" applyNumberFormat="1" applyFont="1" applyFill="1" applyBorder="1" applyAlignment="1" applyProtection="1">
      <alignment/>
      <protection/>
    </xf>
    <xf numFmtId="4" fontId="31" fillId="0" borderId="21" xfId="0" applyNumberFormat="1" applyFont="1" applyBorder="1" applyAlignment="1">
      <alignment horizontal="right"/>
    </xf>
    <xf numFmtId="4" fontId="31" fillId="7" borderId="21" xfId="0" applyNumberFormat="1" applyFont="1" applyFill="1" applyBorder="1" applyAlignment="1" applyProtection="1">
      <alignment horizontal="right" wrapText="1"/>
      <protection/>
    </xf>
    <xf numFmtId="4" fontId="31" fillId="0" borderId="24" xfId="0" applyNumberFormat="1" applyFont="1" applyBorder="1" applyAlignment="1" quotePrefix="1">
      <alignment horizontal="left" wrapText="1"/>
    </xf>
    <xf numFmtId="4" fontId="31" fillId="0" borderId="20" xfId="0" applyNumberFormat="1" applyFont="1" applyBorder="1" applyAlignment="1" quotePrefix="1">
      <alignment horizontal="left" wrapText="1"/>
    </xf>
    <xf numFmtId="4" fontId="31" fillId="0" borderId="20" xfId="0" applyNumberFormat="1" applyFont="1" applyBorder="1" applyAlignment="1" quotePrefix="1">
      <alignment horizontal="center" wrapText="1"/>
    </xf>
    <xf numFmtId="4" fontId="31" fillId="0" borderId="20" xfId="0" applyNumberFormat="1" applyFont="1" applyFill="1" applyBorder="1" applyAlignment="1" applyProtection="1" quotePrefix="1">
      <alignment horizontal="left"/>
      <protection/>
    </xf>
    <xf numFmtId="4" fontId="24" fillId="0" borderId="21" xfId="0" applyNumberFormat="1" applyFont="1" applyFill="1" applyBorder="1" applyAlignment="1" applyProtection="1">
      <alignment horizontal="center" vertical="center" wrapText="1"/>
      <protection/>
    </xf>
    <xf numFmtId="4" fontId="31" fillId="50" borderId="24" xfId="0" applyNumberFormat="1" applyFont="1" applyFill="1" applyBorder="1" applyAlignment="1" quotePrefix="1">
      <alignment horizontal="right"/>
    </xf>
    <xf numFmtId="4" fontId="31" fillId="7" borderId="24" xfId="0" applyNumberFormat="1" applyFont="1" applyFill="1" applyBorder="1" applyAlignment="1" quotePrefix="1">
      <alignment horizontal="right"/>
    </xf>
    <xf numFmtId="4" fontId="25" fillId="0" borderId="0" xfId="0" applyNumberFormat="1" applyFont="1" applyFill="1" applyBorder="1" applyAlignment="1" applyProtection="1" quotePrefix="1">
      <alignment horizontal="left" wrapText="1"/>
      <protection/>
    </xf>
    <xf numFmtId="4" fontId="32" fillId="0" borderId="0" xfId="0" applyNumberFormat="1" applyFont="1" applyFill="1" applyBorder="1" applyAlignment="1" applyProtection="1">
      <alignment wrapText="1"/>
      <protection/>
    </xf>
    <xf numFmtId="4" fontId="32" fillId="0" borderId="0" xfId="0" applyNumberFormat="1" applyFont="1" applyFill="1" applyBorder="1" applyAlignment="1" applyProtection="1">
      <alignment/>
      <protection/>
    </xf>
    <xf numFmtId="4" fontId="21" fillId="0" borderId="25" xfId="0" applyNumberFormat="1" applyFont="1" applyBorder="1" applyAlignment="1">
      <alignment horizontal="center" vertical="center"/>
    </xf>
    <xf numFmtId="4" fontId="21" fillId="0" borderId="26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>
      <alignment horizontal="center" vertical="center"/>
    </xf>
    <xf numFmtId="3" fontId="21" fillId="0" borderId="27" xfId="0" applyNumberFormat="1" applyFont="1" applyBorder="1" applyAlignment="1">
      <alignment vertical="center"/>
    </xf>
    <xf numFmtId="3" fontId="21" fillId="0" borderId="22" xfId="0" applyNumberFormat="1" applyFont="1" applyBorder="1" applyAlignment="1">
      <alignment vertical="center"/>
    </xf>
    <xf numFmtId="3" fontId="21" fillId="0" borderId="28" xfId="0" applyNumberFormat="1" applyFont="1" applyBorder="1" applyAlignment="1">
      <alignment vertical="center"/>
    </xf>
    <xf numFmtId="3" fontId="21" fillId="0" borderId="29" xfId="0" applyNumberFormat="1" applyFont="1" applyBorder="1" applyAlignment="1">
      <alignment vertical="center"/>
    </xf>
    <xf numFmtId="3" fontId="21" fillId="0" borderId="30" xfId="0" applyNumberFormat="1" applyFont="1" applyBorder="1" applyAlignment="1">
      <alignment vertical="center"/>
    </xf>
    <xf numFmtId="3" fontId="21" fillId="0" borderId="31" xfId="0" applyNumberFormat="1" applyFont="1" applyBorder="1" applyAlignment="1">
      <alignment vertical="center"/>
    </xf>
    <xf numFmtId="4" fontId="21" fillId="0" borderId="32" xfId="0" applyNumberFormat="1" applyFont="1" applyBorder="1" applyAlignment="1">
      <alignment horizontal="center" vertical="center"/>
    </xf>
    <xf numFmtId="1" fontId="22" fillId="49" borderId="33" xfId="0" applyNumberFormat="1" applyFont="1" applyFill="1" applyBorder="1" applyAlignment="1">
      <alignment horizontal="left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4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vertical="center" wrapText="1"/>
    </xf>
    <xf numFmtId="3" fontId="21" fillId="0" borderId="22" xfId="0" applyNumberFormat="1" applyFont="1" applyBorder="1" applyAlignment="1">
      <alignment vertical="center" wrapText="1"/>
    </xf>
    <xf numFmtId="3" fontId="21" fillId="0" borderId="28" xfId="0" applyNumberFormat="1" applyFont="1" applyBorder="1" applyAlignment="1">
      <alignment vertical="center" wrapText="1"/>
    </xf>
    <xf numFmtId="4" fontId="21" fillId="0" borderId="27" xfId="0" applyNumberFormat="1" applyFont="1" applyBorder="1" applyAlignment="1">
      <alignment vertical="center"/>
    </xf>
    <xf numFmtId="4" fontId="21" fillId="0" borderId="27" xfId="0" applyNumberFormat="1" applyFont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38" xfId="0" applyFont="1" applyBorder="1" applyAlignment="1">
      <alignment horizontal="left"/>
    </xf>
    <xf numFmtId="49" fontId="31" fillId="0" borderId="38" xfId="0" applyNumberFormat="1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1" fillId="35" borderId="39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wrapText="1"/>
    </xf>
    <xf numFmtId="0" fontId="24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4" fontId="36" fillId="35" borderId="39" xfId="0" applyNumberFormat="1" applyFont="1" applyFill="1" applyBorder="1" applyAlignment="1">
      <alignment horizontal="center" vertical="center" wrapText="1"/>
    </xf>
    <xf numFmtId="4" fontId="39" fillId="10" borderId="40" xfId="0" applyNumberFormat="1" applyFont="1" applyFill="1" applyBorder="1" applyAlignment="1">
      <alignment/>
    </xf>
    <xf numFmtId="4" fontId="41" fillId="0" borderId="21" xfId="0" applyNumberFormat="1" applyFont="1" applyBorder="1" applyAlignment="1">
      <alignment/>
    </xf>
    <xf numFmtId="4" fontId="39" fillId="10" borderId="2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4" fontId="39" fillId="35" borderId="41" xfId="0" applyNumberFormat="1" applyFont="1" applyFill="1" applyBorder="1" applyAlignment="1">
      <alignment horizontal="center" vertical="center" wrapText="1"/>
    </xf>
    <xf numFmtId="4" fontId="39" fillId="10" borderId="42" xfId="0" applyNumberFormat="1" applyFont="1" applyFill="1" applyBorder="1" applyAlignment="1">
      <alignment/>
    </xf>
    <xf numFmtId="4" fontId="41" fillId="0" borderId="43" xfId="0" applyNumberFormat="1" applyFont="1" applyBorder="1" applyAlignment="1">
      <alignment/>
    </xf>
    <xf numFmtId="4" fontId="39" fillId="10" borderId="43" xfId="0" applyNumberFormat="1" applyFont="1" applyFill="1" applyBorder="1" applyAlignment="1">
      <alignment/>
    </xf>
    <xf numFmtId="0" fontId="3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left" vertical="center" wrapText="1"/>
    </xf>
    <xf numFmtId="4" fontId="41" fillId="0" borderId="46" xfId="0" applyNumberFormat="1" applyFont="1" applyBorder="1" applyAlignment="1">
      <alignment/>
    </xf>
    <xf numFmtId="0" fontId="33" fillId="0" borderId="38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49" fontId="33" fillId="0" borderId="21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" fontId="39" fillId="51" borderId="40" xfId="0" applyNumberFormat="1" applyFont="1" applyFill="1" applyBorder="1" applyAlignment="1">
      <alignment/>
    </xf>
    <xf numFmtId="1" fontId="21" fillId="49" borderId="33" xfId="0" applyNumberFormat="1" applyFont="1" applyFill="1" applyBorder="1" applyAlignment="1">
      <alignment horizontal="left" wrapText="1"/>
    </xf>
    <xf numFmtId="4" fontId="41" fillId="0" borderId="47" xfId="0" applyNumberFormat="1" applyFont="1" applyBorder="1" applyAlignment="1">
      <alignment/>
    </xf>
    <xf numFmtId="4" fontId="39" fillId="10" borderId="47" xfId="0" applyNumberFormat="1" applyFont="1" applyFill="1" applyBorder="1" applyAlignment="1">
      <alignment/>
    </xf>
    <xf numFmtId="0" fontId="31" fillId="0" borderId="44" xfId="0" applyFont="1" applyBorder="1" applyAlignment="1">
      <alignment horizontal="center" vertical="center"/>
    </xf>
    <xf numFmtId="4" fontId="39" fillId="10" borderId="46" xfId="0" applyNumberFormat="1" applyFont="1" applyFill="1" applyBorder="1" applyAlignment="1">
      <alignment/>
    </xf>
    <xf numFmtId="49" fontId="33" fillId="0" borderId="38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" fontId="41" fillId="0" borderId="45" xfId="0" applyNumberFormat="1" applyFont="1" applyBorder="1" applyAlignment="1">
      <alignment/>
    </xf>
    <xf numFmtId="4" fontId="39" fillId="51" borderId="27" xfId="0" applyNumberFormat="1" applyFont="1" applyFill="1" applyBorder="1" applyAlignment="1">
      <alignment/>
    </xf>
    <xf numFmtId="4" fontId="39" fillId="51" borderId="21" xfId="0" applyNumberFormat="1" applyFont="1" applyFill="1" applyBorder="1" applyAlignment="1">
      <alignment/>
    </xf>
    <xf numFmtId="0" fontId="33" fillId="0" borderId="21" xfId="0" applyFont="1" applyBorder="1" applyAlignment="1">
      <alignment horizontal="center" vertical="center"/>
    </xf>
    <xf numFmtId="0" fontId="24" fillId="10" borderId="21" xfId="0" applyFont="1" applyFill="1" applyBorder="1" applyAlignment="1">
      <alignment horizontal="left" vertical="center" wrapText="1"/>
    </xf>
    <xf numFmtId="4" fontId="39" fillId="0" borderId="21" xfId="0" applyNumberFormat="1" applyFont="1" applyBorder="1" applyAlignment="1">
      <alignment/>
    </xf>
    <xf numFmtId="0" fontId="24" fillId="10" borderId="45" xfId="0" applyFont="1" applyFill="1" applyBorder="1" applyAlignment="1">
      <alignment horizontal="left" vertical="center" wrapText="1"/>
    </xf>
    <xf numFmtId="0" fontId="24" fillId="10" borderId="40" xfId="0" applyFont="1" applyFill="1" applyBorder="1" applyAlignment="1">
      <alignment wrapText="1"/>
    </xf>
    <xf numFmtId="4" fontId="41" fillId="51" borderId="21" xfId="0" applyNumberFormat="1" applyFont="1" applyFill="1" applyBorder="1" applyAlignment="1">
      <alignment/>
    </xf>
    <xf numFmtId="4" fontId="39" fillId="10" borderId="21" xfId="0" applyNumberFormat="1" applyFont="1" applyFill="1" applyBorder="1" applyAlignment="1">
      <alignment horizontal="right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4" fontId="31" fillId="50" borderId="21" xfId="0" applyNumberFormat="1" applyFont="1" applyFill="1" applyBorder="1" applyAlignment="1" quotePrefix="1">
      <alignment horizontal="right"/>
    </xf>
    <xf numFmtId="4" fontId="31" fillId="7" borderId="21" xfId="0" applyNumberFormat="1" applyFont="1" applyFill="1" applyBorder="1" applyAlignment="1" quotePrefix="1">
      <alignment horizontal="right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49" borderId="21" xfId="0" applyNumberFormat="1" applyFont="1" applyFill="1" applyBorder="1" applyAlignment="1">
      <alignment horizontal="left" wrapText="1"/>
    </xf>
    <xf numFmtId="1" fontId="21" fillId="0" borderId="33" xfId="0" applyNumberFormat="1" applyFont="1" applyBorder="1" applyAlignment="1">
      <alignment horizontal="left" wrapText="1"/>
    </xf>
    <xf numFmtId="1" fontId="21" fillId="0" borderId="48" xfId="0" applyNumberFormat="1" applyFont="1" applyBorder="1" applyAlignment="1">
      <alignment wrapText="1"/>
    </xf>
    <xf numFmtId="4" fontId="21" fillId="0" borderId="48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4" fontId="21" fillId="0" borderId="40" xfId="0" applyNumberFormat="1" applyFont="1" applyBorder="1" applyAlignment="1">
      <alignment horizontal="center" vertical="center"/>
    </xf>
    <xf numFmtId="4" fontId="21" fillId="0" borderId="26" xfId="0" applyNumberFormat="1" applyFont="1" applyBorder="1" applyAlignment="1">
      <alignment vertical="center"/>
    </xf>
    <xf numFmtId="4" fontId="21" fillId="0" borderId="32" xfId="0" applyNumberFormat="1" applyFont="1" applyBorder="1" applyAlignment="1">
      <alignment vertical="center"/>
    </xf>
    <xf numFmtId="4" fontId="21" fillId="0" borderId="40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4" fontId="21" fillId="0" borderId="45" xfId="0" applyNumberFormat="1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vertical="center" wrapText="1"/>
    </xf>
    <xf numFmtId="49" fontId="24" fillId="0" borderId="37" xfId="0" applyNumberFormat="1" applyFont="1" applyBorder="1" applyAlignment="1">
      <alignment horizontal="center"/>
    </xf>
    <xf numFmtId="0" fontId="38" fillId="0" borderId="0" xfId="0" applyNumberFormat="1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 wrapText="1"/>
      <protection/>
    </xf>
    <xf numFmtId="4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32" fillId="0" borderId="0" xfId="0" applyNumberFormat="1" applyFont="1" applyFill="1" applyBorder="1" applyAlignment="1" applyProtection="1">
      <alignment horizontal="center" vertical="center"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34" fillId="0" borderId="24" xfId="0" applyNumberFormat="1" applyFont="1" applyFill="1" applyBorder="1" applyAlignment="1" applyProtection="1">
      <alignment horizontal="left" wrapText="1"/>
      <protection/>
    </xf>
    <xf numFmtId="4" fontId="35" fillId="0" borderId="20" xfId="0" applyNumberFormat="1" applyFont="1" applyFill="1" applyBorder="1" applyAlignment="1" applyProtection="1">
      <alignment wrapText="1"/>
      <protection/>
    </xf>
    <xf numFmtId="4" fontId="34" fillId="7" borderId="24" xfId="0" applyNumberFormat="1" applyFont="1" applyFill="1" applyBorder="1" applyAlignment="1" applyProtection="1" quotePrefix="1">
      <alignment horizontal="left" wrapText="1"/>
      <protection/>
    </xf>
    <xf numFmtId="4" fontId="35" fillId="7" borderId="20" xfId="0" applyNumberFormat="1" applyFont="1" applyFill="1" applyBorder="1" applyAlignment="1" applyProtection="1">
      <alignment wrapText="1"/>
      <protection/>
    </xf>
    <xf numFmtId="4" fontId="34" fillId="0" borderId="24" xfId="0" applyNumberFormat="1" applyFont="1" applyFill="1" applyBorder="1" applyAlignment="1" applyProtection="1" quotePrefix="1">
      <alignment horizontal="left" wrapText="1"/>
      <protection/>
    </xf>
    <xf numFmtId="4" fontId="21" fillId="0" borderId="20" xfId="0" applyNumberFormat="1" applyFont="1" applyFill="1" applyBorder="1" applyAlignment="1" applyProtection="1">
      <alignment wrapText="1"/>
      <protection/>
    </xf>
    <xf numFmtId="4" fontId="34" fillId="0" borderId="24" xfId="0" applyNumberFormat="1" applyFont="1" applyBorder="1" applyAlignment="1" quotePrefix="1">
      <alignment horizontal="left"/>
    </xf>
    <xf numFmtId="4" fontId="21" fillId="0" borderId="2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50" borderId="24" xfId="0" applyNumberFormat="1" applyFont="1" applyFill="1" applyBorder="1" applyAlignment="1" applyProtection="1">
      <alignment horizontal="left" wrapText="1"/>
      <protection/>
    </xf>
    <xf numFmtId="4" fontId="31" fillId="50" borderId="20" xfId="0" applyNumberFormat="1" applyFont="1" applyFill="1" applyBorder="1" applyAlignment="1" applyProtection="1">
      <alignment horizontal="left" wrapText="1"/>
      <protection/>
    </xf>
    <xf numFmtId="4" fontId="31" fillId="50" borderId="49" xfId="0" applyNumberFormat="1" applyFont="1" applyFill="1" applyBorder="1" applyAlignment="1" applyProtection="1">
      <alignment horizontal="left" wrapText="1"/>
      <protection/>
    </xf>
    <xf numFmtId="4" fontId="31" fillId="7" borderId="24" xfId="0" applyNumberFormat="1" applyFont="1" applyFill="1" applyBorder="1" applyAlignment="1" applyProtection="1">
      <alignment horizontal="left" wrapText="1"/>
      <protection/>
    </xf>
    <xf numFmtId="4" fontId="31" fillId="7" borderId="20" xfId="0" applyNumberFormat="1" applyFont="1" applyFill="1" applyBorder="1" applyAlignment="1" applyProtection="1">
      <alignment horizontal="left" wrapText="1"/>
      <protection/>
    </xf>
    <xf numFmtId="4" fontId="31" fillId="7" borderId="49" xfId="0" applyNumberFormat="1" applyFont="1" applyFill="1" applyBorder="1" applyAlignment="1" applyProtection="1">
      <alignment horizontal="left"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7" borderId="24" xfId="0" applyNumberFormat="1" applyFont="1" applyFill="1" applyBorder="1" applyAlignment="1" applyProtection="1">
      <alignment horizontal="left" wrapText="1"/>
      <protection/>
    </xf>
    <xf numFmtId="4" fontId="21" fillId="7" borderId="20" xfId="0" applyNumberFormat="1" applyFont="1" applyFill="1" applyBorder="1" applyAlignment="1" applyProtection="1">
      <alignment/>
      <protection/>
    </xf>
    <xf numFmtId="4" fontId="34" fillId="0" borderId="24" xfId="0" applyNumberFormat="1" applyFont="1" applyFill="1" applyBorder="1" applyAlignment="1" quotePrefix="1">
      <alignment horizontal="left"/>
    </xf>
    <xf numFmtId="0" fontId="71" fillId="0" borderId="0" xfId="0" applyNumberFormat="1" applyFont="1" applyFill="1" applyBorder="1" applyAlignment="1" applyProtection="1">
      <alignment horizontal="left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72" fillId="0" borderId="50" xfId="0" applyNumberFormat="1" applyFont="1" applyFill="1" applyBorder="1" applyAlignment="1" applyProtection="1">
      <alignment horizontal="center" wrapText="1"/>
      <protection/>
    </xf>
    <xf numFmtId="0" fontId="31" fillId="0" borderId="50" xfId="0" applyNumberFormat="1" applyFont="1" applyFill="1" applyBorder="1" applyAlignment="1" applyProtection="1">
      <alignment horizontal="center" wrapText="1"/>
      <protection/>
    </xf>
    <xf numFmtId="0" fontId="23" fillId="0" borderId="20" xfId="0" applyFont="1" applyBorder="1" applyAlignment="1">
      <alignment horizontal="left" wrapText="1"/>
    </xf>
    <xf numFmtId="0" fontId="31" fillId="0" borderId="24" xfId="0" applyFont="1" applyBorder="1" applyAlignment="1" quotePrefix="1">
      <alignment horizontal="center" wrapText="1"/>
    </xf>
    <xf numFmtId="0" fontId="31" fillId="0" borderId="20" xfId="0" applyFont="1" applyBorder="1" applyAlignment="1" quotePrefix="1">
      <alignment horizontal="center" wrapText="1"/>
    </xf>
    <xf numFmtId="0" fontId="31" fillId="0" borderId="49" xfId="0" applyFont="1" applyBorder="1" applyAlignment="1" quotePrefix="1">
      <alignment horizontal="center" wrapText="1"/>
    </xf>
    <xf numFmtId="0" fontId="25" fillId="0" borderId="50" xfId="0" applyNumberFormat="1" applyFont="1" applyFill="1" applyBorder="1" applyAlignment="1" applyProtection="1" quotePrefix="1">
      <alignment horizontal="left" wrapText="1"/>
      <protection/>
    </xf>
    <xf numFmtId="4" fontId="40" fillId="0" borderId="25" xfId="0" applyNumberFormat="1" applyFont="1" applyBorder="1" applyAlignment="1">
      <alignment horizontal="center" vertical="center"/>
    </xf>
    <xf numFmtId="4" fontId="40" fillId="0" borderId="51" xfId="0" applyNumberFormat="1" applyFont="1" applyBorder="1" applyAlignment="1">
      <alignment horizontal="center" vertical="center"/>
    </xf>
    <xf numFmtId="4" fontId="40" fillId="0" borderId="52" xfId="0" applyNumberFormat="1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left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7"/>
  <sheetViews>
    <sheetView tabSelected="1" view="pageBreakPreview" zoomScaleSheetLayoutView="100" zoomScalePageLayoutView="0" workbookViewId="0" topLeftCell="A1">
      <selection activeCell="A4" sqref="A4:H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48" customWidth="1"/>
    <col min="5" max="5" width="44.7109375" style="2" customWidth="1"/>
    <col min="6" max="6" width="15.8515625" style="2" bestFit="1" customWidth="1"/>
    <col min="7" max="7" width="15.8515625" style="2" customWidth="1"/>
    <col min="8" max="8" width="21.57421875" style="2" customWidth="1"/>
    <col min="9" max="9" width="11.421875" style="2" customWidth="1"/>
    <col min="10" max="10" width="16.28125" style="2" bestFit="1" customWidth="1"/>
    <col min="11" max="11" width="21.7109375" style="2" bestFit="1" customWidth="1"/>
    <col min="12" max="16384" width="11.421875" style="2" customWidth="1"/>
  </cols>
  <sheetData>
    <row r="1" spans="1:8" ht="13.5">
      <c r="A1" s="182" t="s">
        <v>59</v>
      </c>
      <c r="B1" s="182"/>
      <c r="C1" s="182"/>
      <c r="D1" s="182"/>
      <c r="E1" s="182"/>
      <c r="F1" s="182"/>
      <c r="G1" s="182"/>
      <c r="H1" s="182"/>
    </row>
    <row r="2" spans="1:8" ht="13.5">
      <c r="A2" s="161" t="s">
        <v>102</v>
      </c>
      <c r="B2" s="161"/>
      <c r="C2" s="161"/>
      <c r="D2" s="161"/>
      <c r="E2" s="161"/>
      <c r="F2" s="161"/>
      <c r="G2" s="161"/>
      <c r="H2" s="161"/>
    </row>
    <row r="3" spans="1:8" ht="13.5">
      <c r="A3" s="188" t="s">
        <v>60</v>
      </c>
      <c r="B3" s="189"/>
      <c r="C3" s="189"/>
      <c r="D3" s="189"/>
      <c r="E3" s="189"/>
      <c r="F3" s="189"/>
      <c r="G3" s="189"/>
      <c r="H3" s="189"/>
    </row>
    <row r="4" spans="1:8" ht="48" customHeight="1">
      <c r="A4" s="183" t="s">
        <v>103</v>
      </c>
      <c r="B4" s="184"/>
      <c r="C4" s="184"/>
      <c r="D4" s="184"/>
      <c r="E4" s="184"/>
      <c r="F4" s="184"/>
      <c r="G4" s="184"/>
      <c r="H4" s="184"/>
    </row>
    <row r="5" spans="1:8" s="45" customFormat="1" ht="26.25" customHeight="1">
      <c r="A5" s="184" t="s">
        <v>32</v>
      </c>
      <c r="B5" s="184"/>
      <c r="C5" s="184"/>
      <c r="D5" s="184"/>
      <c r="E5" s="184"/>
      <c r="F5" s="184"/>
      <c r="G5" s="184"/>
      <c r="H5" s="184"/>
    </row>
    <row r="6" spans="1:8" ht="15.75" customHeight="1">
      <c r="A6" s="190" t="s">
        <v>45</v>
      </c>
      <c r="B6" s="191"/>
      <c r="C6" s="191"/>
      <c r="D6" s="191"/>
      <c r="E6" s="191"/>
      <c r="F6" s="191"/>
      <c r="G6" s="191"/>
      <c r="H6" s="191"/>
    </row>
    <row r="7" spans="1:8" ht="28.5" customHeight="1">
      <c r="A7" s="192" t="s">
        <v>71</v>
      </c>
      <c r="B7" s="192"/>
      <c r="C7" s="192"/>
      <c r="D7" s="192"/>
      <c r="E7" s="192"/>
      <c r="F7" s="192"/>
      <c r="G7" s="192"/>
      <c r="H7" s="192"/>
    </row>
    <row r="8" spans="1:9" ht="27.75" customHeight="1">
      <c r="A8" s="193"/>
      <c r="B8" s="194"/>
      <c r="C8" s="194"/>
      <c r="D8" s="194"/>
      <c r="E8" s="195"/>
      <c r="F8" s="46" t="s">
        <v>72</v>
      </c>
      <c r="G8" s="46" t="s">
        <v>46</v>
      </c>
      <c r="H8" s="46" t="s">
        <v>73</v>
      </c>
      <c r="I8" s="47"/>
    </row>
    <row r="9" spans="1:9" ht="27.75" customHeight="1">
      <c r="A9" s="185" t="s">
        <v>33</v>
      </c>
      <c r="B9" s="170"/>
      <c r="C9" s="170"/>
      <c r="D9" s="170"/>
      <c r="E9" s="186"/>
      <c r="F9" s="55">
        <f>SUM(F10:F11)</f>
        <v>2095985</v>
      </c>
      <c r="G9" s="55">
        <v>-371219</v>
      </c>
      <c r="H9" s="55">
        <f>SUM(H10:H11)</f>
        <v>1724766</v>
      </c>
      <c r="I9" s="50"/>
    </row>
    <row r="10" spans="1:8" ht="22.5" customHeight="1">
      <c r="A10" s="167" t="s">
        <v>0</v>
      </c>
      <c r="B10" s="168"/>
      <c r="C10" s="168"/>
      <c r="D10" s="168"/>
      <c r="E10" s="174"/>
      <c r="F10" s="56">
        <v>2095985</v>
      </c>
      <c r="G10" s="56">
        <v>-371219</v>
      </c>
      <c r="H10" s="56">
        <v>1724766</v>
      </c>
    </row>
    <row r="11" spans="1:8" ht="22.5" customHeight="1">
      <c r="A11" s="187" t="s">
        <v>35</v>
      </c>
      <c r="B11" s="174"/>
      <c r="C11" s="174"/>
      <c r="D11" s="174"/>
      <c r="E11" s="174"/>
      <c r="F11" s="56">
        <v>0</v>
      </c>
      <c r="G11" s="56"/>
      <c r="H11" s="56">
        <v>0</v>
      </c>
    </row>
    <row r="12" spans="1:8" ht="22.5" customHeight="1">
      <c r="A12" s="57" t="s">
        <v>34</v>
      </c>
      <c r="B12" s="58"/>
      <c r="C12" s="58"/>
      <c r="D12" s="58"/>
      <c r="E12" s="58"/>
      <c r="F12" s="55">
        <f>SUM(F13:F14)</f>
        <v>2095985</v>
      </c>
      <c r="G12" s="55">
        <v>-310554</v>
      </c>
      <c r="H12" s="55">
        <v>1785431</v>
      </c>
    </row>
    <row r="13" spans="1:10" ht="22.5" customHeight="1">
      <c r="A13" s="171" t="s">
        <v>1</v>
      </c>
      <c r="B13" s="168"/>
      <c r="C13" s="168"/>
      <c r="D13" s="168"/>
      <c r="E13" s="172"/>
      <c r="F13" s="56">
        <v>2095985</v>
      </c>
      <c r="G13" s="56">
        <v>-310554</v>
      </c>
      <c r="H13" s="56">
        <v>1780431</v>
      </c>
      <c r="I13" s="35"/>
      <c r="J13" s="35"/>
    </row>
    <row r="14" spans="1:10" ht="22.5" customHeight="1">
      <c r="A14" s="173" t="s">
        <v>37</v>
      </c>
      <c r="B14" s="174"/>
      <c r="C14" s="174"/>
      <c r="D14" s="174"/>
      <c r="E14" s="174"/>
      <c r="F14" s="59"/>
      <c r="G14" s="56"/>
      <c r="H14" s="59">
        <v>5000</v>
      </c>
      <c r="I14" s="35"/>
      <c r="J14" s="35"/>
    </row>
    <row r="15" spans="1:10" ht="22.5" customHeight="1">
      <c r="A15" s="169" t="s">
        <v>2</v>
      </c>
      <c r="B15" s="170"/>
      <c r="C15" s="170"/>
      <c r="D15" s="170"/>
      <c r="E15" s="170"/>
      <c r="F15" s="60">
        <f>SUM(F9-F12)</f>
        <v>0</v>
      </c>
      <c r="G15" s="55">
        <v>-60665</v>
      </c>
      <c r="H15" s="60">
        <v>-60665</v>
      </c>
      <c r="J15" s="35"/>
    </row>
    <row r="16" spans="1:8" ht="25.5" customHeight="1">
      <c r="A16" s="175"/>
      <c r="B16" s="165"/>
      <c r="C16" s="165"/>
      <c r="D16" s="165"/>
      <c r="E16" s="165"/>
      <c r="F16" s="166"/>
      <c r="G16" s="166"/>
      <c r="H16" s="166"/>
    </row>
    <row r="17" spans="1:10" ht="27.75" customHeight="1">
      <c r="A17" s="61"/>
      <c r="B17" s="62"/>
      <c r="C17" s="62"/>
      <c r="D17" s="63"/>
      <c r="E17" s="64"/>
      <c r="F17" s="65" t="s">
        <v>72</v>
      </c>
      <c r="G17" s="46" t="s">
        <v>46</v>
      </c>
      <c r="H17" s="46" t="s">
        <v>73</v>
      </c>
      <c r="J17" s="35"/>
    </row>
    <row r="18" spans="1:10" ht="30.75" customHeight="1">
      <c r="A18" s="176" t="s">
        <v>38</v>
      </c>
      <c r="B18" s="177"/>
      <c r="C18" s="177"/>
      <c r="D18" s="177"/>
      <c r="E18" s="178"/>
      <c r="F18" s="66">
        <v>0</v>
      </c>
      <c r="G18" s="66">
        <v>-60665</v>
      </c>
      <c r="H18" s="142">
        <v>-60665</v>
      </c>
      <c r="J18" s="35"/>
    </row>
    <row r="19" spans="1:10" ht="34.5" customHeight="1">
      <c r="A19" s="179" t="s">
        <v>39</v>
      </c>
      <c r="B19" s="180"/>
      <c r="C19" s="180"/>
      <c r="D19" s="180"/>
      <c r="E19" s="181"/>
      <c r="F19" s="67">
        <v>0</v>
      </c>
      <c r="G19" s="67">
        <v>60665</v>
      </c>
      <c r="H19" s="143">
        <v>60665</v>
      </c>
      <c r="J19" s="35"/>
    </row>
    <row r="20" spans="1:10" s="40" customFormat="1" ht="25.5" customHeight="1">
      <c r="A20" s="164"/>
      <c r="B20" s="165"/>
      <c r="C20" s="165"/>
      <c r="D20" s="165"/>
      <c r="E20" s="165"/>
      <c r="F20" s="166"/>
      <c r="G20" s="166"/>
      <c r="H20" s="166"/>
      <c r="J20" s="51"/>
    </row>
    <row r="21" spans="1:11" s="40" customFormat="1" ht="27.75" customHeight="1">
      <c r="A21" s="61"/>
      <c r="B21" s="62"/>
      <c r="C21" s="62"/>
      <c r="D21" s="63"/>
      <c r="E21" s="64"/>
      <c r="F21" s="65" t="s">
        <v>72</v>
      </c>
      <c r="G21" s="46" t="s">
        <v>46</v>
      </c>
      <c r="H21" s="46" t="s">
        <v>73</v>
      </c>
      <c r="J21" s="51"/>
      <c r="K21" s="51"/>
    </row>
    <row r="22" spans="1:10" s="40" customFormat="1" ht="22.5" customHeight="1">
      <c r="A22" s="167" t="s">
        <v>3</v>
      </c>
      <c r="B22" s="168"/>
      <c r="C22" s="168"/>
      <c r="D22" s="168"/>
      <c r="E22" s="168"/>
      <c r="F22" s="59">
        <v>0</v>
      </c>
      <c r="G22" s="59">
        <v>0</v>
      </c>
      <c r="H22" s="59">
        <v>0</v>
      </c>
      <c r="J22" s="51"/>
    </row>
    <row r="23" spans="1:8" s="40" customFormat="1" ht="33.75" customHeight="1">
      <c r="A23" s="167" t="s">
        <v>4</v>
      </c>
      <c r="B23" s="168"/>
      <c r="C23" s="168"/>
      <c r="D23" s="168"/>
      <c r="E23" s="168"/>
      <c r="F23" s="59">
        <v>0</v>
      </c>
      <c r="G23" s="59">
        <v>0</v>
      </c>
      <c r="H23" s="59">
        <v>0</v>
      </c>
    </row>
    <row r="24" spans="1:11" s="40" customFormat="1" ht="22.5" customHeight="1">
      <c r="A24" s="169" t="s">
        <v>5</v>
      </c>
      <c r="B24" s="170"/>
      <c r="C24" s="170"/>
      <c r="D24" s="170"/>
      <c r="E24" s="170"/>
      <c r="F24" s="55">
        <f>F22-F23</f>
        <v>0</v>
      </c>
      <c r="G24" s="55">
        <f>G22-G23</f>
        <v>0</v>
      </c>
      <c r="H24" s="55">
        <f>H22-H23</f>
        <v>0</v>
      </c>
      <c r="J24" s="52"/>
      <c r="K24" s="51"/>
    </row>
    <row r="25" spans="1:8" s="40" customFormat="1" ht="25.5" customHeight="1">
      <c r="A25" s="164"/>
      <c r="B25" s="165"/>
      <c r="C25" s="165"/>
      <c r="D25" s="165"/>
      <c r="E25" s="165"/>
      <c r="F25" s="166"/>
      <c r="G25" s="166"/>
      <c r="H25" s="166"/>
    </row>
    <row r="26" spans="1:8" s="40" customFormat="1" ht="22.5" customHeight="1">
      <c r="A26" s="171" t="s">
        <v>6</v>
      </c>
      <c r="B26" s="168"/>
      <c r="C26" s="168"/>
      <c r="D26" s="168"/>
      <c r="E26" s="168"/>
      <c r="F26" s="59">
        <f>IF((F15+F19+F24)&lt;&gt;0,"NESLAGANJE ZBROJA",(F15+F19+F24))</f>
        <v>0</v>
      </c>
      <c r="G26" s="59">
        <v>0</v>
      </c>
      <c r="H26" s="59">
        <f>IF((H15+H19+H24)&lt;&gt;0,"NESLAGANJE ZBROJA",(H15+H19+H24))</f>
        <v>0</v>
      </c>
    </row>
    <row r="27" spans="1:8" s="40" customFormat="1" ht="18" customHeight="1">
      <c r="A27" s="68"/>
      <c r="B27" s="69"/>
      <c r="C27" s="69"/>
      <c r="D27" s="69"/>
      <c r="E27" s="69"/>
      <c r="F27" s="70"/>
      <c r="G27" s="70"/>
      <c r="H27" s="70"/>
    </row>
    <row r="28" spans="1:8" ht="42" customHeight="1">
      <c r="A28" s="162" t="s">
        <v>40</v>
      </c>
      <c r="B28" s="163"/>
      <c r="C28" s="163"/>
      <c r="D28" s="163"/>
      <c r="E28" s="163"/>
      <c r="F28" s="163"/>
      <c r="G28" s="163"/>
      <c r="H28" s="163"/>
    </row>
    <row r="29" ht="12.75">
      <c r="E29" s="53"/>
    </row>
    <row r="33" spans="6:8" ht="12.75">
      <c r="F33" s="35"/>
      <c r="G33" s="35"/>
      <c r="H33" s="35"/>
    </row>
    <row r="34" spans="6:8" ht="12.75">
      <c r="F34" s="35"/>
      <c r="G34" s="35"/>
      <c r="H34" s="35"/>
    </row>
    <row r="35" spans="5:8" ht="12.75">
      <c r="E35" s="54"/>
      <c r="F35" s="37"/>
      <c r="G35" s="37"/>
      <c r="H35" s="37"/>
    </row>
    <row r="36" spans="5:8" ht="12.75">
      <c r="E36" s="54"/>
      <c r="F36" s="35"/>
      <c r="G36" s="35"/>
      <c r="H36" s="35"/>
    </row>
    <row r="37" spans="5:8" ht="12.75">
      <c r="E37" s="54"/>
      <c r="F37" s="35"/>
      <c r="G37" s="35"/>
      <c r="H37" s="35"/>
    </row>
    <row r="38" spans="5:8" ht="12.75">
      <c r="E38" s="54"/>
      <c r="F38" s="35"/>
      <c r="G38" s="35"/>
      <c r="H38" s="35"/>
    </row>
    <row r="39" spans="5:8" ht="12.75">
      <c r="E39" s="54"/>
      <c r="F39" s="35"/>
      <c r="G39" s="35"/>
      <c r="H39" s="35"/>
    </row>
    <row r="40" ht="12.75">
      <c r="E40" s="54"/>
    </row>
    <row r="45" spans="6:8" ht="12.75">
      <c r="F45" s="35"/>
      <c r="G45" s="35"/>
      <c r="H45" s="35"/>
    </row>
    <row r="46" spans="6:8" ht="12.75">
      <c r="F46" s="35"/>
      <c r="G46" s="35"/>
      <c r="H46" s="35"/>
    </row>
    <row r="47" spans="6:8" ht="12.75">
      <c r="F47" s="35"/>
      <c r="G47" s="35"/>
      <c r="H47" s="35"/>
    </row>
  </sheetData>
  <sheetProtection/>
  <mergeCells count="23">
    <mergeCell ref="A1:H1"/>
    <mergeCell ref="A4:H4"/>
    <mergeCell ref="A5:H5"/>
    <mergeCell ref="A9:E9"/>
    <mergeCell ref="A10:E10"/>
    <mergeCell ref="A11:E11"/>
    <mergeCell ref="A3:H3"/>
    <mergeCell ref="A6:H6"/>
    <mergeCell ref="A7:H7"/>
    <mergeCell ref="A8:E8"/>
    <mergeCell ref="A13:E13"/>
    <mergeCell ref="A14:E14"/>
    <mergeCell ref="A15:E15"/>
    <mergeCell ref="A16:H16"/>
    <mergeCell ref="A18:E18"/>
    <mergeCell ref="A19:E19"/>
    <mergeCell ref="A28:H28"/>
    <mergeCell ref="A20:H20"/>
    <mergeCell ref="A22:E22"/>
    <mergeCell ref="A23:E23"/>
    <mergeCell ref="A24:E24"/>
    <mergeCell ref="A25:H25"/>
    <mergeCell ref="A26:E2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4"/>
  <sheetViews>
    <sheetView view="pageBreakPreview" zoomScaleSheetLayoutView="100" zoomScalePageLayoutView="0" workbookViewId="0" topLeftCell="A1">
      <selection activeCell="B14" sqref="B14"/>
    </sheetView>
  </sheetViews>
  <sheetFormatPr defaultColWidth="11.421875" defaultRowHeight="12.75"/>
  <cols>
    <col min="1" max="1" width="16.00390625" style="10" customWidth="1"/>
    <col min="2" max="9" width="17.57421875" style="10" customWidth="1"/>
    <col min="10" max="12" width="17.57421875" style="41" customWidth="1"/>
    <col min="13" max="16" width="17.57421875" style="2" customWidth="1"/>
    <col min="17" max="17" width="7.8515625" style="2" customWidth="1"/>
    <col min="18" max="18" width="14.28125" style="2" customWidth="1"/>
    <col min="19" max="19" width="7.8515625" style="2" customWidth="1"/>
    <col min="20" max="16384" width="11.421875" style="2" customWidth="1"/>
  </cols>
  <sheetData>
    <row r="1" spans="1:16" ht="24" customHeight="1">
      <c r="A1" s="184" t="s">
        <v>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s="1" customFormat="1" ht="13.5" thickBot="1">
      <c r="A2" s="6"/>
      <c r="P2" s="7" t="s">
        <v>8</v>
      </c>
    </row>
    <row r="3" spans="1:16" s="1" customFormat="1" ht="27" thickBot="1">
      <c r="A3" s="49" t="s">
        <v>9</v>
      </c>
      <c r="B3" s="200">
        <v>2022</v>
      </c>
      <c r="C3" s="201"/>
      <c r="D3" s="201"/>
      <c r="E3" s="201"/>
      <c r="F3" s="201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s="1" customFormat="1" ht="66">
      <c r="A4" s="81" t="s">
        <v>10</v>
      </c>
      <c r="B4" s="204" t="s">
        <v>11</v>
      </c>
      <c r="C4" s="205"/>
      <c r="D4" s="206"/>
      <c r="E4" s="207" t="s">
        <v>12</v>
      </c>
      <c r="F4" s="205"/>
      <c r="G4" s="206"/>
      <c r="H4" s="207" t="s">
        <v>13</v>
      </c>
      <c r="I4" s="205"/>
      <c r="J4" s="206"/>
      <c r="K4" s="207" t="s">
        <v>14</v>
      </c>
      <c r="L4" s="205"/>
      <c r="M4" s="206"/>
      <c r="N4" s="82" t="s">
        <v>15</v>
      </c>
      <c r="O4" s="82" t="s">
        <v>36</v>
      </c>
      <c r="P4" s="83" t="s">
        <v>16</v>
      </c>
    </row>
    <row r="5" spans="1:16" s="1" customFormat="1" ht="26.25">
      <c r="A5" s="148"/>
      <c r="B5" s="140" t="s">
        <v>93</v>
      </c>
      <c r="C5" s="140" t="s">
        <v>47</v>
      </c>
      <c r="D5" s="140" t="s">
        <v>94</v>
      </c>
      <c r="E5" s="140" t="s">
        <v>95</v>
      </c>
      <c r="F5" s="140" t="s">
        <v>47</v>
      </c>
      <c r="G5" s="140" t="s">
        <v>94</v>
      </c>
      <c r="H5" s="140" t="s">
        <v>95</v>
      </c>
      <c r="I5" s="140" t="s">
        <v>47</v>
      </c>
      <c r="J5" s="140" t="s">
        <v>94</v>
      </c>
      <c r="K5" s="140" t="s">
        <v>93</v>
      </c>
      <c r="L5" s="140" t="s">
        <v>47</v>
      </c>
      <c r="M5" s="140" t="s">
        <v>96</v>
      </c>
      <c r="N5" s="141"/>
      <c r="O5" s="141"/>
      <c r="P5" s="141"/>
    </row>
    <row r="6" spans="1:16" s="1" customFormat="1" ht="12.75">
      <c r="A6" s="123">
        <v>634</v>
      </c>
      <c r="B6" s="152"/>
      <c r="C6" s="152"/>
      <c r="D6" s="144"/>
      <c r="E6" s="152"/>
      <c r="F6" s="152"/>
      <c r="G6" s="144"/>
      <c r="H6" s="152"/>
      <c r="I6" s="152"/>
      <c r="J6" s="152"/>
      <c r="K6" s="158">
        <v>58715</v>
      </c>
      <c r="L6" s="158">
        <v>-58715</v>
      </c>
      <c r="M6" s="84">
        <v>0</v>
      </c>
      <c r="N6" s="145"/>
      <c r="O6" s="146"/>
      <c r="P6" s="147"/>
    </row>
    <row r="7" spans="1:16" s="1" customFormat="1" ht="12.75">
      <c r="A7" s="149">
        <v>641</v>
      </c>
      <c r="B7" s="89"/>
      <c r="C7" s="89"/>
      <c r="D7" s="84"/>
      <c r="E7" s="89">
        <v>1000</v>
      </c>
      <c r="F7" s="89">
        <v>0</v>
      </c>
      <c r="G7" s="72">
        <v>1000</v>
      </c>
      <c r="H7" s="88"/>
      <c r="I7" s="88"/>
      <c r="J7" s="89"/>
      <c r="K7" s="89"/>
      <c r="L7" s="89"/>
      <c r="M7" s="84"/>
      <c r="N7" s="85"/>
      <c r="O7" s="86"/>
      <c r="P7" s="87"/>
    </row>
    <row r="8" spans="1:16" s="1" customFormat="1" ht="12.75">
      <c r="A8" s="149">
        <v>651</v>
      </c>
      <c r="B8" s="89"/>
      <c r="C8" s="89"/>
      <c r="D8" s="84"/>
      <c r="E8" s="89"/>
      <c r="F8" s="89"/>
      <c r="G8" s="154"/>
      <c r="H8" s="88"/>
      <c r="I8" s="88"/>
      <c r="J8" s="89"/>
      <c r="K8" s="89"/>
      <c r="L8" s="89"/>
      <c r="M8" s="159"/>
      <c r="N8" s="85"/>
      <c r="O8" s="86"/>
      <c r="P8" s="87"/>
    </row>
    <row r="9" spans="1:16" s="1" customFormat="1" ht="12.75">
      <c r="A9" s="149">
        <v>652</v>
      </c>
      <c r="B9" s="73"/>
      <c r="C9" s="73"/>
      <c r="D9" s="72"/>
      <c r="E9" s="73"/>
      <c r="F9" s="73"/>
      <c r="G9" s="154"/>
      <c r="H9" s="73">
        <v>932636</v>
      </c>
      <c r="I9" s="73">
        <v>-107950</v>
      </c>
      <c r="J9" s="73">
        <v>824686</v>
      </c>
      <c r="K9" s="73"/>
      <c r="L9" s="73"/>
      <c r="M9" s="154"/>
      <c r="N9" s="74"/>
      <c r="O9" s="75"/>
      <c r="P9" s="76"/>
    </row>
    <row r="10" spans="1:16" s="1" customFormat="1" ht="12.75">
      <c r="A10" s="149">
        <v>653</v>
      </c>
      <c r="B10" s="73"/>
      <c r="C10" s="73"/>
      <c r="D10" s="72"/>
      <c r="E10" s="73"/>
      <c r="F10" s="73"/>
      <c r="G10" s="154"/>
      <c r="H10" s="88"/>
      <c r="I10" s="88"/>
      <c r="J10" s="73"/>
      <c r="K10" s="73"/>
      <c r="L10" s="73"/>
      <c r="M10" s="154"/>
      <c r="N10" s="74"/>
      <c r="O10" s="75"/>
      <c r="P10" s="76"/>
    </row>
    <row r="11" spans="1:16" s="1" customFormat="1" ht="12.75">
      <c r="A11" s="149">
        <v>661</v>
      </c>
      <c r="B11" s="73"/>
      <c r="C11" s="73"/>
      <c r="D11" s="72"/>
      <c r="E11" s="73"/>
      <c r="F11" s="73"/>
      <c r="G11" s="154"/>
      <c r="H11" s="88"/>
      <c r="I11" s="88"/>
      <c r="J11" s="73"/>
      <c r="K11" s="73"/>
      <c r="L11" s="73"/>
      <c r="M11" s="154"/>
      <c r="N11" s="74"/>
      <c r="O11" s="75"/>
      <c r="P11" s="76"/>
    </row>
    <row r="12" spans="1:16" s="1" customFormat="1" ht="12.75">
      <c r="A12" s="149">
        <v>663</v>
      </c>
      <c r="B12" s="73"/>
      <c r="C12" s="73"/>
      <c r="D12" s="72"/>
      <c r="E12" s="73"/>
      <c r="F12" s="73"/>
      <c r="G12" s="154"/>
      <c r="H12" s="88"/>
      <c r="I12" s="88"/>
      <c r="J12" s="73"/>
      <c r="K12" s="73"/>
      <c r="L12" s="73"/>
      <c r="M12" s="154"/>
      <c r="N12" s="74"/>
      <c r="O12" s="75"/>
      <c r="P12" s="76"/>
    </row>
    <row r="13" spans="1:16" s="1" customFormat="1" ht="12.75">
      <c r="A13" s="149">
        <v>671</v>
      </c>
      <c r="B13" s="73">
        <v>1103634</v>
      </c>
      <c r="C13" s="73">
        <v>-204554</v>
      </c>
      <c r="D13" s="72">
        <v>899080</v>
      </c>
      <c r="E13" s="73"/>
      <c r="F13" s="73"/>
      <c r="G13" s="154"/>
      <c r="H13" s="88"/>
      <c r="I13" s="88"/>
      <c r="J13" s="73"/>
      <c r="K13" s="73"/>
      <c r="L13" s="73"/>
      <c r="M13" s="154"/>
      <c r="N13" s="74"/>
      <c r="O13" s="75"/>
      <c r="P13" s="76"/>
    </row>
    <row r="14" spans="1:16" s="1" customFormat="1" ht="12.75">
      <c r="A14" s="149">
        <v>673</v>
      </c>
      <c r="B14" s="73"/>
      <c r="C14" s="73"/>
      <c r="D14" s="72"/>
      <c r="E14" s="73"/>
      <c r="F14" s="73"/>
      <c r="G14" s="154"/>
      <c r="H14" s="88"/>
      <c r="I14" s="88"/>
      <c r="J14" s="73"/>
      <c r="K14" s="73"/>
      <c r="L14" s="73"/>
      <c r="M14" s="154"/>
      <c r="N14" s="74"/>
      <c r="O14" s="75"/>
      <c r="P14" s="76"/>
    </row>
    <row r="15" spans="1:16" s="1" customFormat="1" ht="12.75">
      <c r="A15" s="149">
        <v>922</v>
      </c>
      <c r="B15" s="73">
        <v>0</v>
      </c>
      <c r="C15" s="73">
        <v>1950</v>
      </c>
      <c r="D15" s="72">
        <v>1950</v>
      </c>
      <c r="E15" s="73"/>
      <c r="F15" s="73"/>
      <c r="G15" s="154"/>
      <c r="H15" s="73"/>
      <c r="I15" s="73"/>
      <c r="J15" s="73"/>
      <c r="K15" s="73">
        <v>0</v>
      </c>
      <c r="L15" s="73">
        <v>58715</v>
      </c>
      <c r="M15" s="72">
        <v>58715</v>
      </c>
      <c r="N15" s="74"/>
      <c r="O15" s="75"/>
      <c r="P15" s="76"/>
    </row>
    <row r="16" spans="1:16" s="1" customFormat="1" ht="13.5" thickBot="1">
      <c r="A16" s="150"/>
      <c r="B16" s="153"/>
      <c r="C16" s="153"/>
      <c r="D16" s="80"/>
      <c r="E16" s="153"/>
      <c r="F16" s="153"/>
      <c r="G16" s="155"/>
      <c r="H16" s="156"/>
      <c r="I16" s="156"/>
      <c r="J16" s="153"/>
      <c r="K16" s="153"/>
      <c r="L16" s="153"/>
      <c r="M16" s="157"/>
      <c r="N16" s="77"/>
      <c r="O16" s="78"/>
      <c r="P16" s="79"/>
    </row>
    <row r="17" spans="1:16" s="1" customFormat="1" ht="30" customHeight="1" thickBot="1">
      <c r="A17" s="8" t="s">
        <v>17</v>
      </c>
      <c r="B17" s="151">
        <f>SUM(B7:B15)</f>
        <v>1103634</v>
      </c>
      <c r="C17" s="151">
        <f aca="true" t="shared" si="0" ref="C17:P17">SUM(C7:C15)</f>
        <v>-202604</v>
      </c>
      <c r="D17" s="71">
        <f t="shared" si="0"/>
        <v>901030</v>
      </c>
      <c r="E17" s="151">
        <f t="shared" si="0"/>
        <v>1000</v>
      </c>
      <c r="F17" s="151">
        <f t="shared" si="0"/>
        <v>0</v>
      </c>
      <c r="G17" s="71">
        <f t="shared" si="0"/>
        <v>1000</v>
      </c>
      <c r="H17" s="151">
        <f t="shared" si="0"/>
        <v>932636</v>
      </c>
      <c r="I17" s="151">
        <f t="shared" si="0"/>
        <v>-107950</v>
      </c>
      <c r="J17" s="151">
        <f t="shared" si="0"/>
        <v>824686</v>
      </c>
      <c r="K17" s="151">
        <f t="shared" si="0"/>
        <v>0</v>
      </c>
      <c r="L17" s="151">
        <f t="shared" si="0"/>
        <v>58715</v>
      </c>
      <c r="M17" s="71">
        <f t="shared" si="0"/>
        <v>58715</v>
      </c>
      <c r="N17" s="71">
        <f t="shared" si="0"/>
        <v>0</v>
      </c>
      <c r="O17" s="71">
        <f t="shared" si="0"/>
        <v>0</v>
      </c>
      <c r="P17" s="71">
        <f t="shared" si="0"/>
        <v>0</v>
      </c>
    </row>
    <row r="18" spans="1:16" s="1" customFormat="1" ht="28.5" customHeight="1" thickBot="1">
      <c r="A18" s="8" t="s">
        <v>99</v>
      </c>
      <c r="B18" s="197">
        <f>SUM(D17+G17+J17+M17)</f>
        <v>1785431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9"/>
    </row>
    <row r="19" spans="1:16" ht="12.7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5"/>
      <c r="M19" s="9"/>
      <c r="P19" s="7"/>
    </row>
    <row r="20" spans="7:13" ht="13.5" customHeight="1">
      <c r="G20" s="13"/>
      <c r="H20" s="13"/>
      <c r="I20" s="13"/>
      <c r="J20" s="11"/>
      <c r="K20" s="11"/>
      <c r="L20" s="11"/>
      <c r="M20" s="14"/>
    </row>
    <row r="21" spans="7:13" ht="13.5" customHeight="1">
      <c r="G21" s="13"/>
      <c r="H21" s="13"/>
      <c r="I21" s="13"/>
      <c r="J21" s="15"/>
      <c r="K21" s="15"/>
      <c r="L21" s="15"/>
      <c r="M21" s="16"/>
    </row>
    <row r="22" spans="10:13" ht="13.5" customHeight="1">
      <c r="J22" s="17"/>
      <c r="K22" s="17"/>
      <c r="L22" s="17"/>
      <c r="M22" s="18"/>
    </row>
    <row r="23" spans="10:13" ht="13.5" customHeight="1">
      <c r="J23" s="19"/>
      <c r="K23" s="19"/>
      <c r="L23" s="19"/>
      <c r="M23" s="20"/>
    </row>
    <row r="24" spans="10:13" ht="13.5" customHeight="1">
      <c r="J24" s="11"/>
      <c r="K24" s="11"/>
      <c r="L24" s="11"/>
      <c r="M24" s="12"/>
    </row>
    <row r="25" spans="7:13" ht="28.5" customHeight="1">
      <c r="G25" s="13"/>
      <c r="H25" s="13"/>
      <c r="I25" s="13"/>
      <c r="J25" s="11"/>
      <c r="K25" s="11"/>
      <c r="L25" s="11"/>
      <c r="M25" s="21"/>
    </row>
    <row r="26" spans="7:13" ht="13.5" customHeight="1">
      <c r="G26" s="13"/>
      <c r="H26" s="13"/>
      <c r="I26" s="13"/>
      <c r="J26" s="11"/>
      <c r="K26" s="11"/>
      <c r="L26" s="11"/>
      <c r="M26" s="16"/>
    </row>
    <row r="27" spans="10:13" ht="13.5" customHeight="1">
      <c r="J27" s="11"/>
      <c r="K27" s="11"/>
      <c r="L27" s="11"/>
      <c r="M27" s="12"/>
    </row>
    <row r="28" spans="10:13" ht="13.5" customHeight="1">
      <c r="J28" s="11"/>
      <c r="K28" s="11"/>
      <c r="L28" s="11"/>
      <c r="M28" s="20"/>
    </row>
    <row r="29" spans="10:13" ht="13.5" customHeight="1">
      <c r="J29" s="11"/>
      <c r="K29" s="11"/>
      <c r="L29" s="11"/>
      <c r="M29" s="12"/>
    </row>
    <row r="30" spans="10:13" ht="22.5" customHeight="1">
      <c r="J30" s="11"/>
      <c r="K30" s="11"/>
      <c r="L30" s="11"/>
      <c r="M30" s="22"/>
    </row>
    <row r="31" spans="10:13" ht="13.5" customHeight="1">
      <c r="J31" s="17"/>
      <c r="K31" s="17"/>
      <c r="L31" s="17"/>
      <c r="M31" s="18"/>
    </row>
    <row r="32" spans="2:13" ht="13.5" customHeight="1">
      <c r="B32" s="13"/>
      <c r="C32" s="13"/>
      <c r="D32" s="13"/>
      <c r="E32" s="13"/>
      <c r="F32" s="13"/>
      <c r="J32" s="17"/>
      <c r="K32" s="17"/>
      <c r="L32" s="17"/>
      <c r="M32" s="23"/>
    </row>
    <row r="33" spans="7:13" ht="13.5" customHeight="1">
      <c r="G33" s="13"/>
      <c r="H33" s="13"/>
      <c r="I33" s="13"/>
      <c r="J33" s="17"/>
      <c r="K33" s="17"/>
      <c r="L33" s="17"/>
      <c r="M33" s="24"/>
    </row>
    <row r="34" spans="7:13" ht="13.5" customHeight="1">
      <c r="G34" s="13"/>
      <c r="H34" s="13"/>
      <c r="I34" s="13"/>
      <c r="J34" s="19"/>
      <c r="K34" s="19"/>
      <c r="L34" s="19"/>
      <c r="M34" s="16"/>
    </row>
    <row r="35" spans="10:13" ht="13.5" customHeight="1">
      <c r="J35" s="11"/>
      <c r="K35" s="11"/>
      <c r="L35" s="11"/>
      <c r="M35" s="12"/>
    </row>
    <row r="36" spans="2:13" ht="13.5" customHeight="1">
      <c r="B36" s="13"/>
      <c r="C36" s="13"/>
      <c r="D36" s="13"/>
      <c r="E36" s="13"/>
      <c r="F36" s="13"/>
      <c r="J36" s="11"/>
      <c r="K36" s="11"/>
      <c r="L36" s="11"/>
      <c r="M36" s="14"/>
    </row>
    <row r="37" spans="7:13" ht="13.5" customHeight="1">
      <c r="G37" s="13"/>
      <c r="H37" s="13"/>
      <c r="I37" s="13"/>
      <c r="J37" s="11"/>
      <c r="K37" s="11"/>
      <c r="L37" s="11"/>
      <c r="M37" s="23"/>
    </row>
    <row r="38" spans="7:13" ht="13.5" customHeight="1">
      <c r="G38" s="13"/>
      <c r="H38" s="13"/>
      <c r="I38" s="13"/>
      <c r="J38" s="19"/>
      <c r="K38" s="19"/>
      <c r="L38" s="19"/>
      <c r="M38" s="16"/>
    </row>
    <row r="39" spans="10:13" ht="13.5" customHeight="1">
      <c r="J39" s="17"/>
      <c r="K39" s="17"/>
      <c r="L39" s="17"/>
      <c r="M39" s="12"/>
    </row>
    <row r="40" spans="7:13" ht="13.5" customHeight="1">
      <c r="G40" s="13"/>
      <c r="H40" s="13"/>
      <c r="I40" s="13"/>
      <c r="J40" s="17"/>
      <c r="K40" s="17"/>
      <c r="L40" s="17"/>
      <c r="M40" s="23"/>
    </row>
    <row r="41" spans="10:13" ht="22.5" customHeight="1">
      <c r="J41" s="19"/>
      <c r="K41" s="19"/>
      <c r="L41" s="19"/>
      <c r="M41" s="22"/>
    </row>
    <row r="42" spans="10:13" ht="13.5" customHeight="1">
      <c r="J42" s="11"/>
      <c r="K42" s="11"/>
      <c r="L42" s="11"/>
      <c r="M42" s="12"/>
    </row>
    <row r="43" spans="10:13" ht="13.5" customHeight="1">
      <c r="J43" s="19"/>
      <c r="K43" s="19"/>
      <c r="L43" s="19"/>
      <c r="M43" s="16"/>
    </row>
    <row r="44" spans="10:13" ht="13.5" customHeight="1">
      <c r="J44" s="11"/>
      <c r="K44" s="11"/>
      <c r="L44" s="11"/>
      <c r="M44" s="12"/>
    </row>
    <row r="45" spans="10:13" ht="13.5" customHeight="1">
      <c r="J45" s="11"/>
      <c r="K45" s="11"/>
      <c r="L45" s="11"/>
      <c r="M45" s="12"/>
    </row>
    <row r="46" spans="1:13" ht="13.5" customHeight="1">
      <c r="A46" s="13"/>
      <c r="J46" s="25"/>
      <c r="K46" s="25"/>
      <c r="L46" s="25"/>
      <c r="M46" s="23"/>
    </row>
    <row r="47" spans="2:13" ht="13.5" customHeight="1">
      <c r="B47" s="13"/>
      <c r="C47" s="13"/>
      <c r="D47" s="13"/>
      <c r="E47" s="13"/>
      <c r="F47" s="13"/>
      <c r="G47" s="13"/>
      <c r="H47" s="13"/>
      <c r="I47" s="13"/>
      <c r="J47" s="26"/>
      <c r="K47" s="26"/>
      <c r="L47" s="26"/>
      <c r="M47" s="23"/>
    </row>
    <row r="48" spans="2:13" ht="13.5" customHeight="1">
      <c r="B48" s="13"/>
      <c r="C48" s="13"/>
      <c r="D48" s="13"/>
      <c r="E48" s="13"/>
      <c r="F48" s="13"/>
      <c r="G48" s="13"/>
      <c r="H48" s="13"/>
      <c r="I48" s="13"/>
      <c r="J48" s="26"/>
      <c r="K48" s="26"/>
      <c r="L48" s="26"/>
      <c r="M48" s="14"/>
    </row>
    <row r="49" spans="2:13" ht="13.5" customHeight="1">
      <c r="B49" s="13"/>
      <c r="C49" s="13"/>
      <c r="D49" s="13"/>
      <c r="E49" s="13"/>
      <c r="F49" s="13"/>
      <c r="G49" s="13"/>
      <c r="H49" s="13"/>
      <c r="I49" s="13"/>
      <c r="J49" s="19"/>
      <c r="K49" s="19"/>
      <c r="L49" s="19"/>
      <c r="M49" s="20"/>
    </row>
    <row r="50" spans="10:13" ht="12.75">
      <c r="J50" s="11"/>
      <c r="K50" s="11"/>
      <c r="L50" s="11"/>
      <c r="M50" s="12"/>
    </row>
    <row r="51" spans="2:13" ht="12.75">
      <c r="B51" s="13"/>
      <c r="C51" s="13"/>
      <c r="D51" s="13"/>
      <c r="E51" s="13"/>
      <c r="F51" s="13"/>
      <c r="J51" s="11"/>
      <c r="K51" s="11"/>
      <c r="L51" s="11"/>
      <c r="M51" s="23"/>
    </row>
    <row r="52" spans="7:13" ht="12.75">
      <c r="G52" s="13"/>
      <c r="H52" s="13"/>
      <c r="I52" s="13"/>
      <c r="J52" s="11"/>
      <c r="K52" s="11"/>
      <c r="L52" s="11"/>
      <c r="M52" s="14"/>
    </row>
    <row r="53" spans="7:13" ht="12.75">
      <c r="G53" s="13"/>
      <c r="H53" s="13"/>
      <c r="I53" s="13"/>
      <c r="J53" s="19"/>
      <c r="K53" s="19"/>
      <c r="L53" s="19"/>
      <c r="M53" s="16"/>
    </row>
    <row r="54" spans="10:13" ht="12.75">
      <c r="J54" s="11"/>
      <c r="K54" s="11"/>
      <c r="L54" s="11"/>
      <c r="M54" s="12"/>
    </row>
    <row r="55" spans="10:13" ht="12.75">
      <c r="J55" s="11"/>
      <c r="K55" s="11"/>
      <c r="L55" s="11"/>
      <c r="M55" s="12"/>
    </row>
    <row r="56" spans="10:13" ht="12.75">
      <c r="J56" s="27"/>
      <c r="K56" s="27"/>
      <c r="L56" s="27"/>
      <c r="M56" s="28"/>
    </row>
    <row r="57" spans="10:13" ht="12.75">
      <c r="J57" s="11"/>
      <c r="K57" s="11"/>
      <c r="L57" s="11"/>
      <c r="M57" s="12"/>
    </row>
    <row r="58" spans="10:13" ht="12.75">
      <c r="J58" s="11"/>
      <c r="K58" s="11"/>
      <c r="L58" s="11"/>
      <c r="M58" s="12"/>
    </row>
    <row r="59" spans="10:13" ht="12.75">
      <c r="J59" s="11"/>
      <c r="K59" s="11"/>
      <c r="L59" s="11"/>
      <c r="M59" s="12"/>
    </row>
    <row r="60" spans="10:13" ht="12.75">
      <c r="J60" s="19"/>
      <c r="K60" s="19"/>
      <c r="L60" s="19"/>
      <c r="M60" s="16"/>
    </row>
    <row r="61" spans="10:13" ht="12.75">
      <c r="J61" s="11"/>
      <c r="K61" s="11"/>
      <c r="L61" s="11"/>
      <c r="M61" s="12"/>
    </row>
    <row r="62" spans="10:13" ht="12.75">
      <c r="J62" s="19"/>
      <c r="K62" s="19"/>
      <c r="L62" s="19"/>
      <c r="M62" s="16"/>
    </row>
    <row r="63" spans="10:13" ht="12.75">
      <c r="J63" s="11"/>
      <c r="K63" s="11"/>
      <c r="L63" s="11"/>
      <c r="M63" s="12"/>
    </row>
    <row r="64" spans="10:13" ht="12.75">
      <c r="J64" s="11"/>
      <c r="K64" s="11"/>
      <c r="L64" s="11"/>
      <c r="M64" s="12"/>
    </row>
    <row r="65" spans="10:13" ht="12.75">
      <c r="J65" s="11"/>
      <c r="K65" s="11"/>
      <c r="L65" s="11"/>
      <c r="M65" s="12"/>
    </row>
    <row r="66" spans="10:13" ht="12.75">
      <c r="J66" s="11"/>
      <c r="K66" s="11"/>
      <c r="L66" s="11"/>
      <c r="M66" s="12"/>
    </row>
    <row r="67" spans="1:13" ht="28.5" customHeight="1">
      <c r="A67" s="29"/>
      <c r="B67" s="29"/>
      <c r="C67" s="29"/>
      <c r="D67" s="29"/>
      <c r="E67" s="29"/>
      <c r="F67" s="29"/>
      <c r="G67" s="29"/>
      <c r="H67" s="29"/>
      <c r="I67" s="29"/>
      <c r="J67" s="30"/>
      <c r="K67" s="30"/>
      <c r="L67" s="30"/>
      <c r="M67" s="31"/>
    </row>
    <row r="68" spans="7:13" ht="12.75">
      <c r="G68" s="13"/>
      <c r="H68" s="13"/>
      <c r="I68" s="13"/>
      <c r="J68" s="11"/>
      <c r="K68" s="11"/>
      <c r="L68" s="11"/>
      <c r="M68" s="14"/>
    </row>
    <row r="69" spans="10:13" ht="12.75">
      <c r="J69" s="32"/>
      <c r="K69" s="32"/>
      <c r="L69" s="32"/>
      <c r="M69" s="33"/>
    </row>
    <row r="70" spans="10:13" ht="12.75">
      <c r="J70" s="11"/>
      <c r="K70" s="11"/>
      <c r="L70" s="11"/>
      <c r="M70" s="12"/>
    </row>
    <row r="71" spans="10:13" ht="12.75">
      <c r="J71" s="27"/>
      <c r="K71" s="27"/>
      <c r="L71" s="27"/>
      <c r="M71" s="28"/>
    </row>
    <row r="72" spans="10:13" ht="12.75">
      <c r="J72" s="27"/>
      <c r="K72" s="27"/>
      <c r="L72" s="27"/>
      <c r="M72" s="28"/>
    </row>
    <row r="73" spans="10:13" ht="12.75">
      <c r="J73" s="11"/>
      <c r="K73" s="11"/>
      <c r="L73" s="11"/>
      <c r="M73" s="12"/>
    </row>
    <row r="74" spans="10:13" ht="12.75">
      <c r="J74" s="19"/>
      <c r="K74" s="19"/>
      <c r="L74" s="19"/>
      <c r="M74" s="16"/>
    </row>
    <row r="75" spans="10:13" ht="12.75">
      <c r="J75" s="11"/>
      <c r="K75" s="11"/>
      <c r="L75" s="11"/>
      <c r="M75" s="12"/>
    </row>
    <row r="76" spans="10:13" ht="12.75">
      <c r="J76" s="11"/>
      <c r="K76" s="11"/>
      <c r="L76" s="11"/>
      <c r="M76" s="12"/>
    </row>
    <row r="77" spans="10:13" ht="12.75">
      <c r="J77" s="19"/>
      <c r="K77" s="19"/>
      <c r="L77" s="19"/>
      <c r="M77" s="16"/>
    </row>
    <row r="78" spans="10:13" ht="12.75">
      <c r="J78" s="11"/>
      <c r="K78" s="11"/>
      <c r="L78" s="11"/>
      <c r="M78" s="12"/>
    </row>
    <row r="79" spans="10:13" ht="12.75">
      <c r="J79" s="27"/>
      <c r="K79" s="27"/>
      <c r="L79" s="27"/>
      <c r="M79" s="28"/>
    </row>
    <row r="80" spans="10:13" ht="12.75">
      <c r="J80" s="19"/>
      <c r="K80" s="19"/>
      <c r="L80" s="19"/>
      <c r="M80" s="33"/>
    </row>
    <row r="81" spans="10:13" ht="12.75">
      <c r="J81" s="17"/>
      <c r="K81" s="17"/>
      <c r="L81" s="17"/>
      <c r="M81" s="28"/>
    </row>
    <row r="82" spans="10:13" ht="12.75">
      <c r="J82" s="19"/>
      <c r="K82" s="19"/>
      <c r="L82" s="19"/>
      <c r="M82" s="16"/>
    </row>
    <row r="83" spans="10:13" ht="12.75">
      <c r="J83" s="11"/>
      <c r="K83" s="11"/>
      <c r="L83" s="11"/>
      <c r="M83" s="12"/>
    </row>
    <row r="84" spans="7:13" ht="12.75">
      <c r="G84" s="13"/>
      <c r="H84" s="13"/>
      <c r="I84" s="13"/>
      <c r="J84" s="11"/>
      <c r="K84" s="11"/>
      <c r="L84" s="11"/>
      <c r="M84" s="14"/>
    </row>
    <row r="85" spans="10:13" ht="12.75">
      <c r="J85" s="17"/>
      <c r="K85" s="17"/>
      <c r="L85" s="17"/>
      <c r="M85" s="16"/>
    </row>
    <row r="86" spans="10:13" ht="12.75">
      <c r="J86" s="17"/>
      <c r="K86" s="17"/>
      <c r="L86" s="17"/>
      <c r="M86" s="28"/>
    </row>
    <row r="87" spans="7:13" ht="12.75">
      <c r="G87" s="13"/>
      <c r="H87" s="13"/>
      <c r="I87" s="13"/>
      <c r="J87" s="17"/>
      <c r="K87" s="17"/>
      <c r="L87" s="17"/>
      <c r="M87" s="34"/>
    </row>
    <row r="88" spans="7:13" ht="12.75">
      <c r="G88" s="13"/>
      <c r="H88" s="13"/>
      <c r="I88" s="13"/>
      <c r="J88" s="19"/>
      <c r="K88" s="19"/>
      <c r="L88" s="19"/>
      <c r="M88" s="20"/>
    </row>
    <row r="89" spans="10:13" ht="12.75">
      <c r="J89" s="11"/>
      <c r="K89" s="11"/>
      <c r="L89" s="11"/>
      <c r="M89" s="12"/>
    </row>
    <row r="90" spans="10:13" ht="12.75">
      <c r="J90" s="32"/>
      <c r="K90" s="32"/>
      <c r="L90" s="32"/>
      <c r="M90" s="35"/>
    </row>
    <row r="91" spans="10:13" ht="11.25" customHeight="1">
      <c r="J91" s="27"/>
      <c r="K91" s="27"/>
      <c r="L91" s="27"/>
      <c r="M91" s="28"/>
    </row>
    <row r="92" spans="2:13" ht="24" customHeight="1">
      <c r="B92" s="13"/>
      <c r="C92" s="13"/>
      <c r="D92" s="13"/>
      <c r="E92" s="13"/>
      <c r="F92" s="13"/>
      <c r="J92" s="27"/>
      <c r="K92" s="27"/>
      <c r="L92" s="27"/>
      <c r="M92" s="36"/>
    </row>
    <row r="93" spans="7:13" ht="15" customHeight="1">
      <c r="G93" s="13"/>
      <c r="H93" s="13"/>
      <c r="I93" s="13"/>
      <c r="J93" s="27"/>
      <c r="K93" s="27"/>
      <c r="L93" s="27"/>
      <c r="M93" s="36"/>
    </row>
    <row r="94" spans="10:13" ht="11.25" customHeight="1">
      <c r="J94" s="32"/>
      <c r="K94" s="32"/>
      <c r="L94" s="32"/>
      <c r="M94" s="33"/>
    </row>
    <row r="95" spans="10:13" ht="12.75">
      <c r="J95" s="27"/>
      <c r="K95" s="27"/>
      <c r="L95" s="27"/>
      <c r="M95" s="28"/>
    </row>
    <row r="96" spans="2:13" ht="13.5" customHeight="1">
      <c r="B96" s="13"/>
      <c r="C96" s="13"/>
      <c r="D96" s="13"/>
      <c r="E96" s="13"/>
      <c r="F96" s="13"/>
      <c r="J96" s="27"/>
      <c r="K96" s="27"/>
      <c r="L96" s="27"/>
      <c r="M96" s="37"/>
    </row>
    <row r="97" spans="7:13" ht="12.75" customHeight="1">
      <c r="G97" s="13"/>
      <c r="H97" s="13"/>
      <c r="I97" s="13"/>
      <c r="J97" s="27"/>
      <c r="K97" s="27"/>
      <c r="L97" s="27"/>
      <c r="M97" s="14"/>
    </row>
    <row r="98" spans="7:13" ht="12.75" customHeight="1">
      <c r="G98" s="13"/>
      <c r="H98" s="13"/>
      <c r="I98" s="13"/>
      <c r="J98" s="19"/>
      <c r="K98" s="19"/>
      <c r="L98" s="19"/>
      <c r="M98" s="20"/>
    </row>
    <row r="99" spans="10:13" ht="12.75">
      <c r="J99" s="11"/>
      <c r="K99" s="11"/>
      <c r="L99" s="11"/>
      <c r="M99" s="12"/>
    </row>
    <row r="100" spans="7:13" ht="12.75">
      <c r="G100" s="13"/>
      <c r="H100" s="13"/>
      <c r="I100" s="13"/>
      <c r="J100" s="11"/>
      <c r="K100" s="11"/>
      <c r="L100" s="11"/>
      <c r="M100" s="34"/>
    </row>
    <row r="101" spans="10:13" ht="12.75">
      <c r="J101" s="32"/>
      <c r="K101" s="32"/>
      <c r="L101" s="32"/>
      <c r="M101" s="33"/>
    </row>
    <row r="102" spans="10:13" ht="12.75">
      <c r="J102" s="27"/>
      <c r="K102" s="27"/>
      <c r="L102" s="27"/>
      <c r="M102" s="28"/>
    </row>
    <row r="103" spans="10:13" ht="12.75">
      <c r="J103" s="11"/>
      <c r="K103" s="11"/>
      <c r="L103" s="11"/>
      <c r="M103" s="12"/>
    </row>
    <row r="104" spans="1:13" ht="19.5" customHeight="1">
      <c r="A104" s="38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23"/>
    </row>
    <row r="105" spans="1:13" ht="15" customHeight="1">
      <c r="A105" s="13"/>
      <c r="J105" s="25"/>
      <c r="K105" s="25"/>
      <c r="L105" s="25"/>
      <c r="M105" s="23"/>
    </row>
    <row r="106" spans="1:13" ht="12.75">
      <c r="A106" s="13"/>
      <c r="B106" s="13"/>
      <c r="C106" s="13"/>
      <c r="D106" s="13"/>
      <c r="E106" s="13"/>
      <c r="F106" s="13"/>
      <c r="J106" s="25"/>
      <c r="K106" s="25"/>
      <c r="L106" s="25"/>
      <c r="M106" s="14"/>
    </row>
    <row r="107" spans="7:13" ht="12.75">
      <c r="G107" s="13"/>
      <c r="H107" s="13"/>
      <c r="I107" s="13"/>
      <c r="J107" s="11"/>
      <c r="K107" s="11"/>
      <c r="L107" s="11"/>
      <c r="M107" s="23"/>
    </row>
    <row r="108" spans="10:13" ht="12.75">
      <c r="J108" s="15"/>
      <c r="K108" s="15"/>
      <c r="L108" s="15"/>
      <c r="M108" s="16"/>
    </row>
    <row r="109" spans="2:13" ht="12.75">
      <c r="B109" s="13"/>
      <c r="C109" s="13"/>
      <c r="D109" s="13"/>
      <c r="E109" s="13"/>
      <c r="F109" s="13"/>
      <c r="J109" s="11"/>
      <c r="K109" s="11"/>
      <c r="L109" s="11"/>
      <c r="M109" s="14"/>
    </row>
    <row r="110" spans="7:13" ht="12.75">
      <c r="G110" s="13"/>
      <c r="H110" s="13"/>
      <c r="I110" s="13"/>
      <c r="J110" s="11"/>
      <c r="K110" s="11"/>
      <c r="L110" s="11"/>
      <c r="M110" s="14"/>
    </row>
    <row r="111" spans="10:13" ht="12.75">
      <c r="J111" s="19"/>
      <c r="K111" s="19"/>
      <c r="L111" s="19"/>
      <c r="M111" s="20"/>
    </row>
    <row r="112" spans="7:13" ht="22.5" customHeight="1">
      <c r="G112" s="13"/>
      <c r="H112" s="13"/>
      <c r="I112" s="13"/>
      <c r="J112" s="11"/>
      <c r="K112" s="11"/>
      <c r="L112" s="11"/>
      <c r="M112" s="21"/>
    </row>
    <row r="113" spans="10:13" ht="12.75">
      <c r="J113" s="11"/>
      <c r="K113" s="11"/>
      <c r="L113" s="11"/>
      <c r="M113" s="20"/>
    </row>
    <row r="114" spans="2:13" ht="12.75">
      <c r="B114" s="13"/>
      <c r="C114" s="13"/>
      <c r="D114" s="13"/>
      <c r="E114" s="13"/>
      <c r="F114" s="13"/>
      <c r="J114" s="17"/>
      <c r="K114" s="17"/>
      <c r="L114" s="17"/>
      <c r="M114" s="23"/>
    </row>
    <row r="115" spans="7:13" ht="12.75">
      <c r="G115" s="13"/>
      <c r="H115" s="13"/>
      <c r="I115" s="13"/>
      <c r="J115" s="17"/>
      <c r="K115" s="17"/>
      <c r="L115" s="17"/>
      <c r="M115" s="24"/>
    </row>
    <row r="116" spans="10:13" ht="12.75">
      <c r="J116" s="19"/>
      <c r="K116" s="19"/>
      <c r="L116" s="19"/>
      <c r="M116" s="16"/>
    </row>
    <row r="117" spans="1:13" ht="13.5" customHeight="1">
      <c r="A117" s="13"/>
      <c r="J117" s="25"/>
      <c r="K117" s="25"/>
      <c r="L117" s="25"/>
      <c r="M117" s="23"/>
    </row>
    <row r="118" spans="2:13" ht="13.5" customHeight="1">
      <c r="B118" s="13"/>
      <c r="C118" s="13"/>
      <c r="D118" s="13"/>
      <c r="E118" s="13"/>
      <c r="F118" s="13"/>
      <c r="J118" s="11"/>
      <c r="K118" s="11"/>
      <c r="L118" s="11"/>
      <c r="M118" s="23"/>
    </row>
    <row r="119" spans="7:13" ht="13.5" customHeight="1">
      <c r="G119" s="13"/>
      <c r="H119" s="13"/>
      <c r="I119" s="13"/>
      <c r="J119" s="11"/>
      <c r="K119" s="11"/>
      <c r="L119" s="11"/>
      <c r="M119" s="14"/>
    </row>
    <row r="120" spans="7:13" ht="12.75">
      <c r="G120" s="13"/>
      <c r="H120" s="13"/>
      <c r="I120" s="13"/>
      <c r="J120" s="19"/>
      <c r="K120" s="19"/>
      <c r="L120" s="19"/>
      <c r="M120" s="16"/>
    </row>
    <row r="121" spans="7:13" ht="12.75">
      <c r="G121" s="13"/>
      <c r="H121" s="13"/>
      <c r="I121" s="13"/>
      <c r="J121" s="11"/>
      <c r="K121" s="11"/>
      <c r="L121" s="11"/>
      <c r="M121" s="14"/>
    </row>
    <row r="122" spans="10:13" ht="12.75">
      <c r="J122" s="32"/>
      <c r="K122" s="32"/>
      <c r="L122" s="32"/>
      <c r="M122" s="33"/>
    </row>
    <row r="123" spans="7:13" ht="12.75">
      <c r="G123" s="13"/>
      <c r="H123" s="13"/>
      <c r="I123" s="13"/>
      <c r="J123" s="17"/>
      <c r="K123" s="17"/>
      <c r="L123" s="17"/>
      <c r="M123" s="34"/>
    </row>
    <row r="124" spans="7:13" ht="12.75">
      <c r="G124" s="13"/>
      <c r="H124" s="13"/>
      <c r="I124" s="13"/>
      <c r="J124" s="19"/>
      <c r="K124" s="19"/>
      <c r="L124" s="19"/>
      <c r="M124" s="20"/>
    </row>
    <row r="125" spans="10:13" ht="12.75">
      <c r="J125" s="32"/>
      <c r="K125" s="32"/>
      <c r="L125" s="32"/>
      <c r="M125" s="39"/>
    </row>
    <row r="126" spans="2:13" ht="12.75">
      <c r="B126" s="13"/>
      <c r="C126" s="13"/>
      <c r="D126" s="13"/>
      <c r="E126" s="13"/>
      <c r="F126" s="13"/>
      <c r="J126" s="27"/>
      <c r="K126" s="27"/>
      <c r="L126" s="27"/>
      <c r="M126" s="37"/>
    </row>
    <row r="127" spans="7:13" ht="12.75">
      <c r="G127" s="13"/>
      <c r="H127" s="13"/>
      <c r="I127" s="13"/>
      <c r="J127" s="27"/>
      <c r="K127" s="27"/>
      <c r="L127" s="27"/>
      <c r="M127" s="14"/>
    </row>
    <row r="128" spans="7:13" ht="12.75">
      <c r="G128" s="13"/>
      <c r="H128" s="13"/>
      <c r="I128" s="13"/>
      <c r="J128" s="19"/>
      <c r="K128" s="19"/>
      <c r="L128" s="19"/>
      <c r="M128" s="20"/>
    </row>
    <row r="129" spans="7:13" ht="12.75">
      <c r="G129" s="13"/>
      <c r="H129" s="13"/>
      <c r="I129" s="13"/>
      <c r="J129" s="19"/>
      <c r="K129" s="19"/>
      <c r="L129" s="19"/>
      <c r="M129" s="20"/>
    </row>
    <row r="130" spans="10:13" ht="12.75">
      <c r="J130" s="11"/>
      <c r="K130" s="11"/>
      <c r="L130" s="11"/>
      <c r="M130" s="12"/>
    </row>
    <row r="131" spans="1:13" s="40" customFormat="1" ht="18" customHeight="1">
      <c r="A131" s="196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</row>
    <row r="132" spans="1:13" ht="28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30"/>
      <c r="L132" s="30"/>
      <c r="M132" s="31"/>
    </row>
    <row r="134" spans="1:13" ht="15">
      <c r="A134" s="42"/>
      <c r="B134" s="13"/>
      <c r="C134" s="13"/>
      <c r="D134" s="13"/>
      <c r="E134" s="13"/>
      <c r="F134" s="13"/>
      <c r="G134" s="13"/>
      <c r="H134" s="13"/>
      <c r="I134" s="13"/>
      <c r="J134" s="43"/>
      <c r="K134" s="43"/>
      <c r="L134" s="43"/>
      <c r="M134" s="3"/>
    </row>
    <row r="135" spans="1:13" ht="12.75">
      <c r="A135" s="13"/>
      <c r="B135" s="13"/>
      <c r="C135" s="13"/>
      <c r="D135" s="13"/>
      <c r="E135" s="13"/>
      <c r="F135" s="13"/>
      <c r="G135" s="13"/>
      <c r="H135" s="13"/>
      <c r="I135" s="13"/>
      <c r="J135" s="43"/>
      <c r="K135" s="43"/>
      <c r="L135" s="43"/>
      <c r="M135" s="3"/>
    </row>
    <row r="136" spans="1:13" ht="17.2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43"/>
      <c r="K136" s="43"/>
      <c r="L136" s="43"/>
      <c r="M136" s="3"/>
    </row>
    <row r="137" spans="1:13" ht="13.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43"/>
      <c r="K137" s="43"/>
      <c r="L137" s="43"/>
      <c r="M137" s="3"/>
    </row>
    <row r="138" spans="1:13" ht="12.75">
      <c r="A138" s="13"/>
      <c r="B138" s="13"/>
      <c r="C138" s="13"/>
      <c r="D138" s="13"/>
      <c r="E138" s="13"/>
      <c r="F138" s="13"/>
      <c r="G138" s="13"/>
      <c r="H138" s="13"/>
      <c r="I138" s="13"/>
      <c r="J138" s="43"/>
      <c r="K138" s="43"/>
      <c r="L138" s="43"/>
      <c r="M138" s="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13" ht="12.75">
      <c r="A140" s="13"/>
      <c r="B140" s="13"/>
      <c r="C140" s="13"/>
      <c r="D140" s="13"/>
      <c r="E140" s="13"/>
      <c r="F140" s="13"/>
      <c r="G140" s="13"/>
      <c r="H140" s="13"/>
      <c r="I140" s="13"/>
      <c r="J140" s="43"/>
      <c r="K140" s="43"/>
      <c r="L140" s="43"/>
      <c r="M140" s="3"/>
    </row>
    <row r="141" spans="1:13" ht="12.75">
      <c r="A141" s="13"/>
      <c r="B141" s="13"/>
      <c r="C141" s="13"/>
      <c r="D141" s="13"/>
      <c r="E141" s="13"/>
      <c r="F141" s="13"/>
      <c r="G141" s="13"/>
      <c r="H141" s="13"/>
      <c r="I141" s="13"/>
      <c r="J141" s="43"/>
      <c r="K141" s="43"/>
      <c r="L141" s="43"/>
      <c r="M141" s="44"/>
    </row>
    <row r="142" spans="1:13" ht="12.75">
      <c r="A142" s="13"/>
      <c r="B142" s="13"/>
      <c r="C142" s="13"/>
      <c r="D142" s="13"/>
      <c r="E142" s="13"/>
      <c r="F142" s="13"/>
      <c r="G142" s="13"/>
      <c r="H142" s="13"/>
      <c r="I142" s="13"/>
      <c r="J142" s="43"/>
      <c r="K142" s="43"/>
      <c r="L142" s="43"/>
      <c r="M142" s="3"/>
    </row>
    <row r="143" spans="1:13" ht="22.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43"/>
      <c r="K143" s="43"/>
      <c r="L143" s="43"/>
      <c r="M143" s="21"/>
    </row>
    <row r="144" spans="10:13" ht="22.5" customHeight="1">
      <c r="J144" s="19"/>
      <c r="K144" s="19"/>
      <c r="L144" s="19"/>
      <c r="M144" s="22"/>
    </row>
  </sheetData>
  <sheetProtection/>
  <mergeCells count="8">
    <mergeCell ref="A131:M131"/>
    <mergeCell ref="B18:P18"/>
    <mergeCell ref="A1:P1"/>
    <mergeCell ref="B3:P3"/>
    <mergeCell ref="B4:D4"/>
    <mergeCell ref="E4:G4"/>
    <mergeCell ref="H4:J4"/>
    <mergeCell ref="K4:M4"/>
  </mergeCells>
  <printOptions horizontalCentered="1"/>
  <pageMargins left="0.2362204724409449" right="0.2362204724409449" top="0.7480314960629921" bottom="0.7480314960629921" header="0.31496062992125984" footer="0.31496062992125984"/>
  <pageSetup firstPageNumber="2" useFirstPageNumber="1" horizontalDpi="600" verticalDpi="600" orientation="landscape" paperSize="9" scale="45" r:id="rId2"/>
  <headerFooter alignWithMargins="0">
    <oddFooter>&amp;R&amp;P</oddFooter>
  </headerFooter>
  <rowBreaks count="3" manualBreakCount="3">
    <brk id="18" max="8" man="1"/>
    <brk id="65" max="9" man="1"/>
    <brk id="12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zoomScalePageLayoutView="0" workbookViewId="0" topLeftCell="A28">
      <selection activeCell="B88" sqref="B88"/>
    </sheetView>
  </sheetViews>
  <sheetFormatPr defaultColWidth="10.7109375" defaultRowHeight="12.75"/>
  <cols>
    <col min="1" max="1" width="10.7109375" style="0" customWidth="1"/>
    <col min="2" max="2" width="25.140625" style="0" customWidth="1"/>
    <col min="3" max="5" width="22.7109375" style="0" customWidth="1"/>
  </cols>
  <sheetData>
    <row r="1" spans="1:5" ht="18" thickBot="1">
      <c r="A1" s="208" t="s">
        <v>48</v>
      </c>
      <c r="B1" s="208"/>
      <c r="C1" s="208"/>
      <c r="D1" s="208"/>
      <c r="E1" s="208"/>
    </row>
    <row r="2" spans="1:5" ht="17.25" thickBot="1">
      <c r="A2" s="90" t="s">
        <v>18</v>
      </c>
      <c r="B2" s="98" t="s">
        <v>19</v>
      </c>
      <c r="C2" s="103" t="s">
        <v>72</v>
      </c>
      <c r="D2" s="103" t="s">
        <v>49</v>
      </c>
      <c r="E2" s="109" t="s">
        <v>50</v>
      </c>
    </row>
    <row r="3" spans="1:5" ht="30" customHeight="1" thickTop="1">
      <c r="A3" s="91"/>
      <c r="B3" s="137" t="s">
        <v>41</v>
      </c>
      <c r="C3" s="110">
        <f>SUM(C5)</f>
        <v>2095985</v>
      </c>
      <c r="D3" s="110">
        <f>SUM(D5)</f>
        <v>-310554</v>
      </c>
      <c r="E3" s="110">
        <f>SUM(E5)</f>
        <v>1785431</v>
      </c>
    </row>
    <row r="4" spans="1:5" ht="30" customHeight="1">
      <c r="A4" s="160" t="s">
        <v>98</v>
      </c>
      <c r="B4" s="137" t="s">
        <v>97</v>
      </c>
      <c r="C4" s="110"/>
      <c r="D4" s="110"/>
      <c r="E4" s="110"/>
    </row>
    <row r="5" spans="1:5" ht="30" customHeight="1">
      <c r="A5" s="92"/>
      <c r="B5" s="134" t="s">
        <v>42</v>
      </c>
      <c r="C5" s="112">
        <f>SUM(C6+C38)</f>
        <v>2095985</v>
      </c>
      <c r="D5" s="112">
        <f>SUM(D6+D38)</f>
        <v>-310554</v>
      </c>
      <c r="E5" s="112">
        <f>SUM(E6+E38)</f>
        <v>1785431</v>
      </c>
    </row>
    <row r="6" spans="1:5" ht="44.25" customHeight="1">
      <c r="A6" s="93"/>
      <c r="B6" s="134" t="s">
        <v>61</v>
      </c>
      <c r="C6" s="112">
        <f>SUM(C7+C11+C15+C31)</f>
        <v>1342351</v>
      </c>
      <c r="D6" s="112">
        <f>SUM(D7+D11+D15+D31)</f>
        <v>34000</v>
      </c>
      <c r="E6" s="112">
        <f>SUM(E7+E11+E15+E31)</f>
        <v>1376351</v>
      </c>
    </row>
    <row r="7" spans="1:5" ht="30" customHeight="1">
      <c r="A7" s="94" t="s">
        <v>51</v>
      </c>
      <c r="B7" s="134" t="s">
        <v>52</v>
      </c>
      <c r="C7" s="112">
        <v>350000</v>
      </c>
      <c r="D7" s="104">
        <f aca="true" t="shared" si="0" ref="D7:D37">SUM(E7-C7)</f>
        <v>140000</v>
      </c>
      <c r="E7" s="112">
        <v>490000</v>
      </c>
    </row>
    <row r="8" spans="1:5" ht="30" customHeight="1">
      <c r="A8" s="95">
        <v>3</v>
      </c>
      <c r="B8" s="134" t="s">
        <v>20</v>
      </c>
      <c r="C8" s="112">
        <f aca="true" t="shared" si="1" ref="C8:E9">SUM(C9)</f>
        <v>350000</v>
      </c>
      <c r="D8" s="112">
        <f t="shared" si="1"/>
        <v>140000</v>
      </c>
      <c r="E8" s="112">
        <f t="shared" si="1"/>
        <v>490000</v>
      </c>
    </row>
    <row r="9" spans="1:5" ht="30" customHeight="1">
      <c r="A9" s="95">
        <v>31</v>
      </c>
      <c r="B9" s="134" t="s">
        <v>21</v>
      </c>
      <c r="C9" s="112">
        <f t="shared" si="1"/>
        <v>350000</v>
      </c>
      <c r="D9" s="112">
        <f t="shared" si="1"/>
        <v>140000</v>
      </c>
      <c r="E9" s="112">
        <f t="shared" si="1"/>
        <v>490000</v>
      </c>
    </row>
    <row r="10" spans="1:5" ht="25.5" customHeight="1">
      <c r="A10" s="96">
        <v>311</v>
      </c>
      <c r="B10" s="101" t="s">
        <v>22</v>
      </c>
      <c r="C10" s="111">
        <v>350000</v>
      </c>
      <c r="D10" s="122">
        <v>140000</v>
      </c>
      <c r="E10" s="111">
        <v>490000</v>
      </c>
    </row>
    <row r="11" spans="1:5" ht="25.5" customHeight="1">
      <c r="A11" s="94" t="s">
        <v>56</v>
      </c>
      <c r="B11" s="134" t="s">
        <v>55</v>
      </c>
      <c r="C11" s="112">
        <v>1000</v>
      </c>
      <c r="D11" s="104">
        <f t="shared" si="0"/>
        <v>0</v>
      </c>
      <c r="E11" s="112">
        <v>1000</v>
      </c>
    </row>
    <row r="12" spans="1:5" ht="25.5" customHeight="1">
      <c r="A12" s="96">
        <v>3</v>
      </c>
      <c r="B12" s="101" t="s">
        <v>20</v>
      </c>
      <c r="C12" s="111">
        <v>1000</v>
      </c>
      <c r="D12" s="122">
        <f t="shared" si="0"/>
        <v>0</v>
      </c>
      <c r="E12" s="111">
        <v>1000</v>
      </c>
    </row>
    <row r="13" spans="1:5" ht="25.5" customHeight="1">
      <c r="A13" s="96">
        <v>32</v>
      </c>
      <c r="B13" s="101" t="s">
        <v>25</v>
      </c>
      <c r="C13" s="111">
        <v>1000</v>
      </c>
      <c r="D13" s="122">
        <f t="shared" si="0"/>
        <v>0</v>
      </c>
      <c r="E13" s="111">
        <v>1000</v>
      </c>
    </row>
    <row r="14" spans="1:5" ht="30" customHeight="1">
      <c r="A14" s="116">
        <v>321</v>
      </c>
      <c r="B14" s="99" t="s">
        <v>26</v>
      </c>
      <c r="C14" s="111">
        <v>1000</v>
      </c>
      <c r="D14" s="122">
        <f t="shared" si="0"/>
        <v>0</v>
      </c>
      <c r="E14" s="111">
        <v>1000</v>
      </c>
    </row>
    <row r="15" spans="1:5" ht="30" customHeight="1">
      <c r="A15" s="94" t="s">
        <v>53</v>
      </c>
      <c r="B15" s="134" t="s">
        <v>54</v>
      </c>
      <c r="C15" s="112">
        <f>SUM(C16+C28)</f>
        <v>932636</v>
      </c>
      <c r="D15" s="112">
        <f>SUM(D16+D28)</f>
        <v>-106000</v>
      </c>
      <c r="E15" s="112">
        <f>SUM(E16+E28)</f>
        <v>826636</v>
      </c>
    </row>
    <row r="16" spans="1:5" ht="30" customHeight="1">
      <c r="A16" s="95">
        <v>3</v>
      </c>
      <c r="B16" s="134" t="s">
        <v>20</v>
      </c>
      <c r="C16" s="112">
        <f>SUM(C17+C21+C26)</f>
        <v>927636</v>
      </c>
      <c r="D16" s="112">
        <f>SUM(D17+D21+D26)</f>
        <v>-106000</v>
      </c>
      <c r="E16" s="112">
        <f>SUM(E17+E21+E26)</f>
        <v>821636</v>
      </c>
    </row>
    <row r="17" spans="1:5" ht="30" customHeight="1">
      <c r="A17" s="95">
        <v>31</v>
      </c>
      <c r="B17" s="134" t="s">
        <v>21</v>
      </c>
      <c r="C17" s="112">
        <f>SUM(C18:C20)</f>
        <v>532636</v>
      </c>
      <c r="D17" s="104">
        <f t="shared" si="0"/>
        <v>-116000</v>
      </c>
      <c r="E17" s="112">
        <f>SUM(E18:E20)</f>
        <v>416636</v>
      </c>
    </row>
    <row r="18" spans="1:5" ht="25.5" customHeight="1">
      <c r="A18" s="96">
        <v>311</v>
      </c>
      <c r="B18" s="101" t="s">
        <v>22</v>
      </c>
      <c r="C18" s="111">
        <v>380846</v>
      </c>
      <c r="D18" s="122">
        <f t="shared" si="0"/>
        <v>-140000</v>
      </c>
      <c r="E18" s="111">
        <v>240846</v>
      </c>
    </row>
    <row r="19" spans="1:5" ht="25.5" customHeight="1">
      <c r="A19" s="96">
        <v>312</v>
      </c>
      <c r="B19" s="101" t="s">
        <v>23</v>
      </c>
      <c r="C19" s="111">
        <v>31200</v>
      </c>
      <c r="D19" s="122">
        <f t="shared" si="0"/>
        <v>24000</v>
      </c>
      <c r="E19" s="111">
        <v>55200</v>
      </c>
    </row>
    <row r="20" spans="1:5" ht="25.5" customHeight="1">
      <c r="A20" s="96">
        <v>313</v>
      </c>
      <c r="B20" s="101" t="s">
        <v>24</v>
      </c>
      <c r="C20" s="111">
        <v>120590</v>
      </c>
      <c r="D20" s="122">
        <f t="shared" si="0"/>
        <v>0</v>
      </c>
      <c r="E20" s="111">
        <v>120590</v>
      </c>
    </row>
    <row r="21" spans="1:5" ht="30" customHeight="1">
      <c r="A21" s="95">
        <v>32</v>
      </c>
      <c r="B21" s="134" t="s">
        <v>25</v>
      </c>
      <c r="C21" s="112">
        <f>SUM(C22:C25)</f>
        <v>385000</v>
      </c>
      <c r="D21" s="104">
        <f t="shared" si="0"/>
        <v>10000</v>
      </c>
      <c r="E21" s="112">
        <f>SUM(E22:E25)</f>
        <v>395000</v>
      </c>
    </row>
    <row r="22" spans="1:5" ht="25.5" customHeight="1">
      <c r="A22" s="96">
        <v>321</v>
      </c>
      <c r="B22" s="101" t="s">
        <v>26</v>
      </c>
      <c r="C22" s="111">
        <v>66000</v>
      </c>
      <c r="D22" s="122">
        <f t="shared" si="0"/>
        <v>10000</v>
      </c>
      <c r="E22" s="111">
        <v>76000</v>
      </c>
    </row>
    <row r="23" spans="1:5" ht="25.5" customHeight="1">
      <c r="A23" s="96">
        <v>322</v>
      </c>
      <c r="B23" s="101" t="s">
        <v>27</v>
      </c>
      <c r="C23" s="111">
        <v>192000</v>
      </c>
      <c r="D23" s="122">
        <f t="shared" si="0"/>
        <v>0</v>
      </c>
      <c r="E23" s="111">
        <v>192000</v>
      </c>
    </row>
    <row r="24" spans="1:5" ht="25.5" customHeight="1">
      <c r="A24" s="96">
        <v>323</v>
      </c>
      <c r="B24" s="101" t="s">
        <v>28</v>
      </c>
      <c r="C24" s="111">
        <v>118000</v>
      </c>
      <c r="D24" s="122">
        <f t="shared" si="0"/>
        <v>0</v>
      </c>
      <c r="E24" s="111">
        <v>118000</v>
      </c>
    </row>
    <row r="25" spans="1:5" ht="25.5" customHeight="1">
      <c r="A25" s="96">
        <v>329</v>
      </c>
      <c r="B25" s="101" t="s">
        <v>29</v>
      </c>
      <c r="C25" s="111">
        <v>9000</v>
      </c>
      <c r="D25" s="122">
        <f t="shared" si="0"/>
        <v>0</v>
      </c>
      <c r="E25" s="111">
        <v>9000</v>
      </c>
    </row>
    <row r="26" spans="1:5" ht="30" customHeight="1">
      <c r="A26" s="95">
        <v>34</v>
      </c>
      <c r="B26" s="134" t="s">
        <v>30</v>
      </c>
      <c r="C26" s="112">
        <f>SUM(C27)</f>
        <v>10000</v>
      </c>
      <c r="D26" s="104">
        <f t="shared" si="0"/>
        <v>0</v>
      </c>
      <c r="E26" s="112">
        <f>SUM(E27)</f>
        <v>10000</v>
      </c>
    </row>
    <row r="27" spans="1:5" ht="25.5" customHeight="1">
      <c r="A27" s="113">
        <v>343</v>
      </c>
      <c r="B27" s="114" t="s">
        <v>31</v>
      </c>
      <c r="C27" s="115">
        <v>10000</v>
      </c>
      <c r="D27" s="122">
        <f t="shared" si="0"/>
        <v>0</v>
      </c>
      <c r="E27" s="115">
        <v>10000</v>
      </c>
    </row>
    <row r="28" spans="1:5" ht="25.5" customHeight="1">
      <c r="A28" s="126">
        <v>4</v>
      </c>
      <c r="B28" s="136" t="s">
        <v>75</v>
      </c>
      <c r="C28" s="125">
        <f aca="true" t="shared" si="2" ref="C28:E29">SUM(C29)</f>
        <v>5000</v>
      </c>
      <c r="D28" s="125">
        <f t="shared" si="2"/>
        <v>0</v>
      </c>
      <c r="E28" s="127">
        <f t="shared" si="2"/>
        <v>5000</v>
      </c>
    </row>
    <row r="29" spans="1:5" ht="39" customHeight="1">
      <c r="A29" s="126">
        <v>42</v>
      </c>
      <c r="B29" s="114" t="s">
        <v>44</v>
      </c>
      <c r="C29" s="124">
        <f t="shared" si="2"/>
        <v>5000</v>
      </c>
      <c r="D29" s="105">
        <f t="shared" si="2"/>
        <v>0</v>
      </c>
      <c r="E29" s="115">
        <f t="shared" si="2"/>
        <v>5000</v>
      </c>
    </row>
    <row r="30" spans="1:5" ht="25.5" customHeight="1">
      <c r="A30" s="113">
        <v>422</v>
      </c>
      <c r="B30" s="114" t="s">
        <v>43</v>
      </c>
      <c r="C30" s="124">
        <v>5000</v>
      </c>
      <c r="D30" s="122">
        <v>0</v>
      </c>
      <c r="E30" s="115">
        <v>5000</v>
      </c>
    </row>
    <row r="31" spans="1:5" ht="47.25" customHeight="1">
      <c r="A31" s="94" t="s">
        <v>62</v>
      </c>
      <c r="B31" s="134" t="s">
        <v>63</v>
      </c>
      <c r="C31" s="106">
        <f>SUM(C32)</f>
        <v>58715</v>
      </c>
      <c r="D31" s="106">
        <f>SUM(D32)</f>
        <v>0</v>
      </c>
      <c r="E31" s="112">
        <f>SUM(E32)</f>
        <v>58715</v>
      </c>
    </row>
    <row r="32" spans="1:5" ht="25.5" customHeight="1">
      <c r="A32" s="95">
        <v>3</v>
      </c>
      <c r="B32" s="134" t="s">
        <v>64</v>
      </c>
      <c r="C32" s="106">
        <f>SUM(C33+C36)</f>
        <v>58715</v>
      </c>
      <c r="D32" s="106">
        <f>SUM(D33+D36)</f>
        <v>0</v>
      </c>
      <c r="E32" s="112">
        <f>SUM(E33+E36)</f>
        <v>58715</v>
      </c>
    </row>
    <row r="33" spans="1:5" ht="25.5" customHeight="1">
      <c r="A33" s="94" t="s">
        <v>65</v>
      </c>
      <c r="B33" s="134" t="s">
        <v>21</v>
      </c>
      <c r="C33" s="106">
        <f>SUM(C34:C35)</f>
        <v>55461</v>
      </c>
      <c r="D33" s="106">
        <f>SUM(D34:D35)</f>
        <v>0</v>
      </c>
      <c r="E33" s="112">
        <f>SUM(E34:E35)</f>
        <v>55461</v>
      </c>
    </row>
    <row r="34" spans="1:5" ht="25.5" customHeight="1">
      <c r="A34" s="128" t="s">
        <v>66</v>
      </c>
      <c r="B34" s="101" t="s">
        <v>22</v>
      </c>
      <c r="C34" s="105">
        <v>47606</v>
      </c>
      <c r="D34" s="122">
        <f t="shared" si="0"/>
        <v>0</v>
      </c>
      <c r="E34" s="111">
        <v>47606</v>
      </c>
    </row>
    <row r="35" spans="1:5" ht="25.5" customHeight="1">
      <c r="A35" s="128" t="s">
        <v>67</v>
      </c>
      <c r="B35" s="101" t="s">
        <v>24</v>
      </c>
      <c r="C35" s="105">
        <v>7855</v>
      </c>
      <c r="D35" s="122">
        <f t="shared" si="0"/>
        <v>0</v>
      </c>
      <c r="E35" s="111">
        <v>7855</v>
      </c>
    </row>
    <row r="36" spans="1:5" ht="25.5" customHeight="1">
      <c r="A36" s="94" t="s">
        <v>68</v>
      </c>
      <c r="B36" s="134" t="s">
        <v>25</v>
      </c>
      <c r="C36" s="106">
        <f>SUM(C37)</f>
        <v>3254</v>
      </c>
      <c r="D36" s="106">
        <f>SUM(D37)</f>
        <v>0</v>
      </c>
      <c r="E36" s="112">
        <f>SUM(E37)</f>
        <v>3254</v>
      </c>
    </row>
    <row r="37" spans="1:5" ht="30" customHeight="1">
      <c r="A37" s="129" t="s">
        <v>69</v>
      </c>
      <c r="B37" s="114" t="s">
        <v>26</v>
      </c>
      <c r="C37" s="130">
        <v>3254</v>
      </c>
      <c r="D37" s="131">
        <f t="shared" si="0"/>
        <v>0</v>
      </c>
      <c r="E37" s="115">
        <v>3254</v>
      </c>
    </row>
    <row r="38" spans="1:5" ht="30" customHeight="1">
      <c r="A38" s="120"/>
      <c r="B38" s="134" t="s">
        <v>76</v>
      </c>
      <c r="C38" s="106">
        <f>SUM(C39+C50+C61)</f>
        <v>753634</v>
      </c>
      <c r="D38" s="106">
        <f>SUM(D39+D50+D61)</f>
        <v>-344554</v>
      </c>
      <c r="E38" s="106">
        <f>SUM(E39+E50+E61)</f>
        <v>409080</v>
      </c>
    </row>
    <row r="39" spans="1:5" ht="82.5" customHeight="1">
      <c r="A39" s="120"/>
      <c r="B39" s="134" t="s">
        <v>77</v>
      </c>
      <c r="C39" s="139">
        <f>SUM(C40+C45)</f>
        <v>372132</v>
      </c>
      <c r="D39" s="139">
        <f>SUM(D40+D45)</f>
        <v>0</v>
      </c>
      <c r="E39" s="139">
        <f>SUM(E40+E45)</f>
        <v>372132</v>
      </c>
    </row>
    <row r="40" spans="1:5" ht="30" customHeight="1">
      <c r="A40" s="121" t="s">
        <v>78</v>
      </c>
      <c r="B40" s="134" t="s">
        <v>79</v>
      </c>
      <c r="C40" s="106">
        <f aca="true" t="shared" si="3" ref="C40:E41">SUM(C41)</f>
        <v>316312</v>
      </c>
      <c r="D40" s="106">
        <f t="shared" si="3"/>
        <v>0</v>
      </c>
      <c r="E40" s="106">
        <f t="shared" si="3"/>
        <v>316312</v>
      </c>
    </row>
    <row r="41" spans="1:5" ht="30" customHeight="1">
      <c r="A41" s="121" t="s">
        <v>80</v>
      </c>
      <c r="B41" s="134" t="s">
        <v>64</v>
      </c>
      <c r="C41" s="106">
        <f t="shared" si="3"/>
        <v>316312</v>
      </c>
      <c r="D41" s="106">
        <f t="shared" si="3"/>
        <v>0</v>
      </c>
      <c r="E41" s="106">
        <f t="shared" si="3"/>
        <v>316312</v>
      </c>
    </row>
    <row r="42" spans="1:5" ht="30" customHeight="1">
      <c r="A42" s="121" t="s">
        <v>65</v>
      </c>
      <c r="B42" s="134" t="s">
        <v>21</v>
      </c>
      <c r="C42" s="106">
        <f>SUM(C43:C44)</f>
        <v>316312</v>
      </c>
      <c r="D42" s="106">
        <f>SUM(D43:D44)</f>
        <v>0</v>
      </c>
      <c r="E42" s="106">
        <f>SUM(E43:E44)</f>
        <v>316312</v>
      </c>
    </row>
    <row r="43" spans="1:5" ht="30" customHeight="1">
      <c r="A43" s="120" t="s">
        <v>66</v>
      </c>
      <c r="B43" s="101" t="s">
        <v>22</v>
      </c>
      <c r="C43" s="105">
        <v>271512</v>
      </c>
      <c r="D43" s="132">
        <v>0</v>
      </c>
      <c r="E43" s="105">
        <v>271512</v>
      </c>
    </row>
    <row r="44" spans="1:5" ht="30" customHeight="1">
      <c r="A44" s="120" t="s">
        <v>67</v>
      </c>
      <c r="B44" s="101" t="s">
        <v>24</v>
      </c>
      <c r="C44" s="105">
        <v>44800</v>
      </c>
      <c r="D44" s="132">
        <v>0</v>
      </c>
      <c r="E44" s="105">
        <v>44800</v>
      </c>
    </row>
    <row r="45" spans="1:5" ht="30" customHeight="1">
      <c r="A45" s="121" t="s">
        <v>81</v>
      </c>
      <c r="B45" s="134" t="s">
        <v>82</v>
      </c>
      <c r="C45" s="106">
        <f aca="true" t="shared" si="4" ref="C45:E46">SUM(C46)</f>
        <v>55820</v>
      </c>
      <c r="D45" s="106">
        <f t="shared" si="4"/>
        <v>0</v>
      </c>
      <c r="E45" s="106">
        <f t="shared" si="4"/>
        <v>55820</v>
      </c>
    </row>
    <row r="46" spans="1:5" ht="30" customHeight="1">
      <c r="A46" s="121" t="s">
        <v>80</v>
      </c>
      <c r="B46" s="134" t="s">
        <v>64</v>
      </c>
      <c r="C46" s="106">
        <f t="shared" si="4"/>
        <v>55820</v>
      </c>
      <c r="D46" s="106">
        <f t="shared" si="4"/>
        <v>0</v>
      </c>
      <c r="E46" s="106">
        <f t="shared" si="4"/>
        <v>55820</v>
      </c>
    </row>
    <row r="47" spans="1:5" ht="30" customHeight="1">
      <c r="A47" s="121" t="s">
        <v>65</v>
      </c>
      <c r="B47" s="134" t="s">
        <v>83</v>
      </c>
      <c r="C47" s="106">
        <f>SUM(C48:C49)</f>
        <v>55820</v>
      </c>
      <c r="D47" s="106">
        <f>SUM(D48:D49)</f>
        <v>0</v>
      </c>
      <c r="E47" s="106">
        <f>SUM(E48:E49)</f>
        <v>55820</v>
      </c>
    </row>
    <row r="48" spans="1:5" ht="30" customHeight="1">
      <c r="A48" s="120" t="s">
        <v>66</v>
      </c>
      <c r="B48" s="101" t="s">
        <v>22</v>
      </c>
      <c r="C48" s="105">
        <v>47914</v>
      </c>
      <c r="D48" s="132">
        <v>0</v>
      </c>
      <c r="E48" s="105">
        <v>47914</v>
      </c>
    </row>
    <row r="49" spans="1:5" ht="30" customHeight="1">
      <c r="A49" s="120" t="s">
        <v>67</v>
      </c>
      <c r="B49" s="101" t="s">
        <v>24</v>
      </c>
      <c r="C49" s="105">
        <v>7906</v>
      </c>
      <c r="D49" s="132">
        <v>0</v>
      </c>
      <c r="E49" s="105">
        <v>7906</v>
      </c>
    </row>
    <row r="50" spans="1:5" ht="30" customHeight="1">
      <c r="A50" s="120"/>
      <c r="B50" s="134" t="s">
        <v>84</v>
      </c>
      <c r="C50" s="106">
        <f>SUM(C51+C56)</f>
        <v>10593</v>
      </c>
      <c r="D50" s="106">
        <f>SUM(D51+D56)</f>
        <v>0</v>
      </c>
      <c r="E50" s="106">
        <f>SUM(E51+E56)</f>
        <v>10593</v>
      </c>
    </row>
    <row r="51" spans="1:5" ht="30" customHeight="1">
      <c r="A51" s="121" t="s">
        <v>78</v>
      </c>
      <c r="B51" s="134" t="s">
        <v>85</v>
      </c>
      <c r="C51" s="106">
        <f aca="true" t="shared" si="5" ref="C51:E52">SUM(C52)</f>
        <v>9004</v>
      </c>
      <c r="D51" s="106">
        <f t="shared" si="5"/>
        <v>0</v>
      </c>
      <c r="E51" s="106">
        <f t="shared" si="5"/>
        <v>9004</v>
      </c>
    </row>
    <row r="52" spans="1:5" ht="30" customHeight="1">
      <c r="A52" s="121" t="s">
        <v>80</v>
      </c>
      <c r="B52" s="134" t="s">
        <v>64</v>
      </c>
      <c r="C52" s="106">
        <f t="shared" si="5"/>
        <v>9004</v>
      </c>
      <c r="D52" s="106">
        <f t="shared" si="5"/>
        <v>0</v>
      </c>
      <c r="E52" s="106">
        <f t="shared" si="5"/>
        <v>9004</v>
      </c>
    </row>
    <row r="53" spans="1:5" ht="30" customHeight="1">
      <c r="A53" s="121" t="s">
        <v>65</v>
      </c>
      <c r="B53" s="134" t="s">
        <v>21</v>
      </c>
      <c r="C53" s="106">
        <f>SUM(C54:C55)</f>
        <v>9004</v>
      </c>
      <c r="D53" s="106">
        <f>SUM(D54:D55)</f>
        <v>0</v>
      </c>
      <c r="E53" s="106">
        <f>SUM(E54:E55)</f>
        <v>9004</v>
      </c>
    </row>
    <row r="54" spans="1:5" ht="30" customHeight="1">
      <c r="A54" s="120" t="s">
        <v>66</v>
      </c>
      <c r="B54" s="101" t="s">
        <v>22</v>
      </c>
      <c r="C54" s="105">
        <v>7729</v>
      </c>
      <c r="D54" s="132">
        <v>0</v>
      </c>
      <c r="E54" s="105">
        <v>7729</v>
      </c>
    </row>
    <row r="55" spans="1:5" ht="30" customHeight="1">
      <c r="A55" s="120" t="s">
        <v>67</v>
      </c>
      <c r="B55" s="101" t="s">
        <v>24</v>
      </c>
      <c r="C55" s="105">
        <v>1275</v>
      </c>
      <c r="D55" s="132">
        <v>0</v>
      </c>
      <c r="E55" s="105">
        <v>1275</v>
      </c>
    </row>
    <row r="56" spans="1:5" ht="30" customHeight="1">
      <c r="A56" s="121" t="s">
        <v>81</v>
      </c>
      <c r="B56" s="134" t="s">
        <v>82</v>
      </c>
      <c r="C56" s="106">
        <f aca="true" t="shared" si="6" ref="C56:E57">SUM(C57)</f>
        <v>1589</v>
      </c>
      <c r="D56" s="106">
        <f t="shared" si="6"/>
        <v>0</v>
      </c>
      <c r="E56" s="106">
        <f t="shared" si="6"/>
        <v>1589</v>
      </c>
    </row>
    <row r="57" spans="1:5" ht="30" customHeight="1">
      <c r="A57" s="120" t="s">
        <v>80</v>
      </c>
      <c r="B57" s="134" t="s">
        <v>64</v>
      </c>
      <c r="C57" s="106">
        <f t="shared" si="6"/>
        <v>1589</v>
      </c>
      <c r="D57" s="106">
        <f t="shared" si="6"/>
        <v>0</v>
      </c>
      <c r="E57" s="106">
        <f t="shared" si="6"/>
        <v>1589</v>
      </c>
    </row>
    <row r="58" spans="1:5" ht="30" customHeight="1">
      <c r="A58" s="120" t="s">
        <v>65</v>
      </c>
      <c r="B58" s="134" t="s">
        <v>21</v>
      </c>
      <c r="C58" s="106">
        <f>SUM(C59:C60)</f>
        <v>1589</v>
      </c>
      <c r="D58" s="106">
        <f>SUM(D59:D60)</f>
        <v>0</v>
      </c>
      <c r="E58" s="106">
        <f>SUM(E59:E60)</f>
        <v>1589</v>
      </c>
    </row>
    <row r="59" spans="1:5" ht="30" customHeight="1">
      <c r="A59" s="120" t="s">
        <v>66</v>
      </c>
      <c r="B59" s="101" t="s">
        <v>22</v>
      </c>
      <c r="C59" s="105">
        <v>1364</v>
      </c>
      <c r="D59" s="132">
        <v>0</v>
      </c>
      <c r="E59" s="105">
        <v>1364</v>
      </c>
    </row>
    <row r="60" spans="1:5" ht="30" customHeight="1">
      <c r="A60" s="120" t="s">
        <v>67</v>
      </c>
      <c r="B60" s="101" t="s">
        <v>24</v>
      </c>
      <c r="C60" s="105">
        <v>225</v>
      </c>
      <c r="D60" s="132">
        <v>0</v>
      </c>
      <c r="E60" s="105">
        <v>225</v>
      </c>
    </row>
    <row r="61" spans="1:5" ht="54.75" customHeight="1">
      <c r="A61" s="120"/>
      <c r="B61" s="134" t="s">
        <v>86</v>
      </c>
      <c r="C61" s="106">
        <f>SUM(C62+C74)</f>
        <v>370909</v>
      </c>
      <c r="D61" s="106">
        <f>SUM(D62+D74)</f>
        <v>-344554</v>
      </c>
      <c r="E61" s="106">
        <f>SUM(E62+E74)</f>
        <v>26355</v>
      </c>
    </row>
    <row r="62" spans="1:5" ht="30" customHeight="1">
      <c r="A62" s="121" t="s">
        <v>78</v>
      </c>
      <c r="B62" s="134" t="s">
        <v>87</v>
      </c>
      <c r="C62" s="106">
        <f>SUM(C63+C71)</f>
        <v>315273</v>
      </c>
      <c r="D62" s="106">
        <f>SUM(D63+D71)</f>
        <v>-292871.25</v>
      </c>
      <c r="E62" s="106">
        <f>SUM(E63+E71)</f>
        <v>22401.75</v>
      </c>
    </row>
    <row r="63" spans="1:5" ht="30" customHeight="1">
      <c r="A63" s="121" t="s">
        <v>80</v>
      </c>
      <c r="B63" s="134" t="s">
        <v>64</v>
      </c>
      <c r="C63" s="106">
        <f>SUM(C64+C67)</f>
        <v>165273</v>
      </c>
      <c r="D63" s="106">
        <f>SUM(D64+D67)</f>
        <v>-142871.25</v>
      </c>
      <c r="E63" s="106">
        <f>SUM(E64+E67)</f>
        <v>22401.75</v>
      </c>
    </row>
    <row r="64" spans="1:5" ht="30" customHeight="1">
      <c r="A64" s="121" t="s">
        <v>65</v>
      </c>
      <c r="B64" s="134" t="s">
        <v>21</v>
      </c>
      <c r="C64" s="106">
        <f>SUM(C65:C66)</f>
        <v>59038</v>
      </c>
      <c r="D64" s="106">
        <f>SUM(D65:D66)</f>
        <v>-59038</v>
      </c>
      <c r="E64" s="106">
        <f>SUM(E65:E66)</f>
        <v>0</v>
      </c>
    </row>
    <row r="65" spans="1:5" ht="30" customHeight="1">
      <c r="A65" s="120" t="s">
        <v>66</v>
      </c>
      <c r="B65" s="101" t="s">
        <v>22</v>
      </c>
      <c r="C65" s="105">
        <v>50676</v>
      </c>
      <c r="D65" s="132">
        <v>-50676</v>
      </c>
      <c r="E65" s="105">
        <v>0</v>
      </c>
    </row>
    <row r="66" spans="1:5" ht="30" customHeight="1">
      <c r="A66" s="120" t="s">
        <v>67</v>
      </c>
      <c r="B66" s="101" t="s">
        <v>24</v>
      </c>
      <c r="C66" s="105">
        <v>8362</v>
      </c>
      <c r="D66" s="132">
        <v>-8362</v>
      </c>
      <c r="E66" s="105">
        <v>0</v>
      </c>
    </row>
    <row r="67" spans="1:5" ht="30" customHeight="1">
      <c r="A67" s="121" t="s">
        <v>68</v>
      </c>
      <c r="B67" s="100" t="s">
        <v>25</v>
      </c>
      <c r="C67" s="105">
        <f>SUM(C68:C70)</f>
        <v>106235</v>
      </c>
      <c r="D67" s="105">
        <f>SUM(D68:D70)</f>
        <v>-83833.25</v>
      </c>
      <c r="E67" s="105">
        <f>SUM(E68:E70)</f>
        <v>22401.75</v>
      </c>
    </row>
    <row r="68" spans="1:5" ht="30" customHeight="1">
      <c r="A68" s="120" t="s">
        <v>69</v>
      </c>
      <c r="B68" s="101" t="s">
        <v>26</v>
      </c>
      <c r="C68" s="105">
        <v>0</v>
      </c>
      <c r="D68" s="132">
        <v>22401.75</v>
      </c>
      <c r="E68" s="105">
        <v>22401.75</v>
      </c>
    </row>
    <row r="69" spans="1:5" ht="30" customHeight="1">
      <c r="A69" s="120" t="s">
        <v>88</v>
      </c>
      <c r="B69" s="101" t="s">
        <v>27</v>
      </c>
      <c r="C69" s="105">
        <v>61453</v>
      </c>
      <c r="D69" s="132">
        <v>-61453</v>
      </c>
      <c r="E69" s="105">
        <v>0</v>
      </c>
    </row>
    <row r="70" spans="1:5" ht="30" customHeight="1">
      <c r="A70" s="120" t="s">
        <v>89</v>
      </c>
      <c r="B70" s="101" t="s">
        <v>29</v>
      </c>
      <c r="C70" s="105">
        <v>44782</v>
      </c>
      <c r="D70" s="132">
        <v>-44782</v>
      </c>
      <c r="E70" s="105">
        <v>0</v>
      </c>
    </row>
    <row r="71" spans="1:5" ht="30" customHeight="1">
      <c r="A71" s="121" t="s">
        <v>90</v>
      </c>
      <c r="B71" s="100" t="s">
        <v>75</v>
      </c>
      <c r="C71" s="135">
        <f aca="true" t="shared" si="7" ref="C71:E72">SUM(C72)</f>
        <v>150000</v>
      </c>
      <c r="D71" s="135">
        <f t="shared" si="7"/>
        <v>-150000</v>
      </c>
      <c r="E71" s="135">
        <f t="shared" si="7"/>
        <v>0</v>
      </c>
    </row>
    <row r="72" spans="1:5" ht="38.25" customHeight="1">
      <c r="A72" s="121" t="s">
        <v>91</v>
      </c>
      <c r="B72" s="100" t="s">
        <v>44</v>
      </c>
      <c r="C72" s="135">
        <f t="shared" si="7"/>
        <v>150000</v>
      </c>
      <c r="D72" s="135">
        <f t="shared" si="7"/>
        <v>-150000</v>
      </c>
      <c r="E72" s="135">
        <f t="shared" si="7"/>
        <v>0</v>
      </c>
    </row>
    <row r="73" spans="1:5" ht="30" customHeight="1">
      <c r="A73" s="120" t="s">
        <v>92</v>
      </c>
      <c r="B73" s="101" t="s">
        <v>43</v>
      </c>
      <c r="C73" s="105">
        <v>150000</v>
      </c>
      <c r="D73" s="138">
        <v>-150000</v>
      </c>
      <c r="E73" s="105">
        <v>0</v>
      </c>
    </row>
    <row r="74" spans="1:5" ht="30" customHeight="1">
      <c r="A74" s="121" t="s">
        <v>81</v>
      </c>
      <c r="B74" s="134" t="s">
        <v>82</v>
      </c>
      <c r="C74" s="106">
        <f>SUM(C75)</f>
        <v>55636</v>
      </c>
      <c r="D74" s="106">
        <f>SUM(D75)</f>
        <v>-51682.75</v>
      </c>
      <c r="E74" s="106">
        <f>SUM(E75)</f>
        <v>3953.25</v>
      </c>
    </row>
    <row r="75" spans="1:5" ht="30" customHeight="1">
      <c r="A75" s="121" t="s">
        <v>80</v>
      </c>
      <c r="B75" s="134" t="s">
        <v>64</v>
      </c>
      <c r="C75" s="106">
        <f>SUM(C76+C79)</f>
        <v>55636</v>
      </c>
      <c r="D75" s="106">
        <f>SUM(D76+D79)</f>
        <v>-51682.75</v>
      </c>
      <c r="E75" s="106">
        <f>SUM(E76+E79)</f>
        <v>3953.25</v>
      </c>
    </row>
    <row r="76" spans="1:5" ht="30" customHeight="1">
      <c r="A76" s="121" t="s">
        <v>65</v>
      </c>
      <c r="B76" s="134" t="s">
        <v>21</v>
      </c>
      <c r="C76" s="106">
        <f>SUM(C77:C78)</f>
        <v>10418</v>
      </c>
      <c r="D76" s="106">
        <f>SUM(D77:D78)</f>
        <v>-10418</v>
      </c>
      <c r="E76" s="106">
        <f>SUM(E77:E78)</f>
        <v>0</v>
      </c>
    </row>
    <row r="77" spans="1:5" ht="30" customHeight="1">
      <c r="A77" s="120" t="s">
        <v>66</v>
      </c>
      <c r="B77" s="101" t="s">
        <v>22</v>
      </c>
      <c r="C77" s="105">
        <v>8943</v>
      </c>
      <c r="D77" s="132">
        <v>-8943</v>
      </c>
      <c r="E77" s="105">
        <v>0</v>
      </c>
    </row>
    <row r="78" spans="1:5" ht="30" customHeight="1">
      <c r="A78" s="120" t="s">
        <v>67</v>
      </c>
      <c r="B78" s="101" t="s">
        <v>24</v>
      </c>
      <c r="C78" s="105">
        <v>1475</v>
      </c>
      <c r="D78" s="132">
        <v>-1475</v>
      </c>
      <c r="E78" s="105">
        <v>0</v>
      </c>
    </row>
    <row r="79" spans="1:5" ht="30" customHeight="1">
      <c r="A79" s="121" t="s">
        <v>68</v>
      </c>
      <c r="B79" s="100" t="s">
        <v>25</v>
      </c>
      <c r="C79" s="135">
        <f>SUM(C80:C81)</f>
        <v>45218</v>
      </c>
      <c r="D79" s="135">
        <f>SUM(D80:D81)</f>
        <v>-41264.75</v>
      </c>
      <c r="E79" s="135">
        <f>SUM(E80:E81)</f>
        <v>3953.25</v>
      </c>
    </row>
    <row r="80" spans="1:5" ht="30" customHeight="1">
      <c r="A80" s="120" t="s">
        <v>69</v>
      </c>
      <c r="B80" s="101" t="s">
        <v>26</v>
      </c>
      <c r="C80" s="105">
        <v>0</v>
      </c>
      <c r="D80" s="132">
        <v>3953.25</v>
      </c>
      <c r="E80" s="105">
        <v>3953.25</v>
      </c>
    </row>
    <row r="81" spans="1:5" ht="25.5" customHeight="1">
      <c r="A81" s="133">
        <v>323</v>
      </c>
      <c r="B81" s="101" t="s">
        <v>28</v>
      </c>
      <c r="C81" s="105">
        <v>45218</v>
      </c>
      <c r="D81" s="105">
        <v>-45218</v>
      </c>
      <c r="E81" s="105">
        <v>0</v>
      </c>
    </row>
    <row r="82" spans="1:5" ht="12.75">
      <c r="A82" s="97"/>
      <c r="B82" s="102"/>
      <c r="C82" s="107"/>
      <c r="D82" s="107"/>
      <c r="E82" s="107"/>
    </row>
    <row r="83" spans="1:5" ht="12.75">
      <c r="A83" s="97"/>
      <c r="B83" s="102"/>
      <c r="C83" s="107"/>
      <c r="D83" s="107"/>
      <c r="E83" s="107"/>
    </row>
    <row r="84" spans="1:5" ht="16.5">
      <c r="A84" s="209" t="s">
        <v>70</v>
      </c>
      <c r="B84" s="210"/>
      <c r="C84" s="210"/>
      <c r="D84" s="210"/>
      <c r="E84" s="210"/>
    </row>
    <row r="85" spans="1:5" ht="16.5">
      <c r="A85" s="119"/>
      <c r="B85" s="117"/>
      <c r="C85" s="117"/>
      <c r="D85" s="117"/>
      <c r="E85" s="117"/>
    </row>
    <row r="86" spans="1:5" ht="15">
      <c r="A86" s="211" t="s">
        <v>100</v>
      </c>
      <c r="B86" s="211"/>
      <c r="C86" s="211"/>
      <c r="D86" s="211"/>
      <c r="E86" s="211"/>
    </row>
    <row r="87" spans="1:5" ht="12.75">
      <c r="A87" s="118"/>
      <c r="B87" s="102" t="s">
        <v>101</v>
      </c>
      <c r="C87" s="107"/>
      <c r="D87" s="107"/>
      <c r="E87" s="107"/>
    </row>
    <row r="88" spans="1:5" ht="12.75">
      <c r="A88" s="97"/>
      <c r="B88" s="102" t="s">
        <v>74</v>
      </c>
      <c r="C88" s="107"/>
      <c r="D88" s="107"/>
      <c r="E88" s="107" t="s">
        <v>57</v>
      </c>
    </row>
    <row r="89" spans="1:5" ht="15">
      <c r="A89" s="97"/>
      <c r="B89" s="102"/>
      <c r="C89" s="107"/>
      <c r="D89" s="108"/>
      <c r="E89" s="107"/>
    </row>
    <row r="90" spans="1:5" ht="15">
      <c r="A90" s="97"/>
      <c r="B90" s="102"/>
      <c r="C90" s="107"/>
      <c r="D90" s="108"/>
      <c r="E90" s="107" t="s">
        <v>58</v>
      </c>
    </row>
    <row r="91" spans="1:5" ht="15">
      <c r="A91" s="97"/>
      <c r="B91" s="102"/>
      <c r="C91" s="107"/>
      <c r="D91" s="108"/>
      <c r="E91" s="107"/>
    </row>
  </sheetData>
  <sheetProtection/>
  <mergeCells count="3">
    <mergeCell ref="A1:E1"/>
    <mergeCell ref="A84:E84"/>
    <mergeCell ref="A86:E86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Marina</cp:lastModifiedBy>
  <cp:lastPrinted>2022-03-23T07:09:13Z</cp:lastPrinted>
  <dcterms:created xsi:type="dcterms:W3CDTF">2013-09-11T11:00:21Z</dcterms:created>
  <dcterms:modified xsi:type="dcterms:W3CDTF">2022-03-23T07:10:06Z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